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5" windowWidth="11970" windowHeight="6540" tabRatio="910" activeTab="0"/>
  </bookViews>
  <sheets>
    <sheet name="муницип.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<sst xmlns="http://schemas.openxmlformats.org/spreadsheetml/2006/main" count="115" uniqueCount="65">
  <si>
    <t>основной долг (номинал)</t>
  </si>
  <si>
    <t xml:space="preserve">                                                      </t>
  </si>
  <si>
    <t>тыс.руб.</t>
  </si>
  <si>
    <t>в т.ч. просроченная</t>
  </si>
  <si>
    <t>%</t>
  </si>
  <si>
    <t>штраф</t>
  </si>
  <si>
    <t xml:space="preserve">Остаток задолженности 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</si>
  <si>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</si>
  <si>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</si>
  <si>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</si>
  <si>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</si>
  <si>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</si>
  <si>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</si>
  <si>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</si>
  <si>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</si>
  <si>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Администрация Шелеховского муниципального района</t>
  </si>
  <si>
    <t>Доходы м.б.</t>
  </si>
  <si>
    <t>0</t>
  </si>
  <si>
    <t>1/4 ставки рефинансирования</t>
  </si>
  <si>
    <t>к Порядку ведения муниципальной</t>
  </si>
  <si>
    <t>долговой книги Шелеховского района</t>
  </si>
  <si>
    <t>Начальник финансового управления</t>
  </si>
  <si>
    <t>Администрации Шелеховского муниципального района</t>
  </si>
  <si>
    <t xml:space="preserve"> </t>
  </si>
  <si>
    <t>Вид долгового обязательства,  дата и номер договора заимствования, предоставления гарантии</t>
  </si>
  <si>
    <t>Основание возникновения долгового обязательства</t>
  </si>
  <si>
    <t xml:space="preserve"> Наименование заемщика</t>
  </si>
  <si>
    <t>Наименование кредитора</t>
  </si>
  <si>
    <t>Дата исполнения долгового обязательства (отметка о реструктуризации)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</si>
  <si>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</si>
  <si>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</si>
  <si>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</si>
  <si>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Выписка из муниципальной долговой книги Шелеховского района</t>
  </si>
  <si>
    <r>
      <t xml:space="preserve">Верхний предел долга муниципальных гарантий </t>
    </r>
    <r>
      <rPr>
        <u val="single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тыс.руб.</t>
    </r>
  </si>
  <si>
    <t>Приложение</t>
  </si>
  <si>
    <t>Порядковый номер</t>
  </si>
  <si>
    <t>2. Бюджетные кредиты, привлеченные в  бюджет Шелеховского района от других бюджетов бюджетной системы Российской Федерации</t>
  </si>
  <si>
    <t>1. Муниципальные ценные бумаги Шелеховского района</t>
  </si>
  <si>
    <t>3.Кредиты,полученные Шелеховским районом от кредитных организаций</t>
  </si>
  <si>
    <t>4. Муниципальные гарантии Шелеховского района</t>
  </si>
  <si>
    <t xml:space="preserve">Министерство финансов Иркутской области </t>
  </si>
  <si>
    <t>Распоряжение Правительства Иркутской области от 06.05.2015 № 233-рп</t>
  </si>
  <si>
    <t xml:space="preserve">Бюджетный кредит договор от 08.05.2015 № 6 </t>
  </si>
  <si>
    <t xml:space="preserve">Бюджетный кредит договор от 16.06.2016 № 8 </t>
  </si>
  <si>
    <t xml:space="preserve">Бюджетный кредит договор от 08.07.2015 № 12 </t>
  </si>
  <si>
    <t xml:space="preserve">Бюджетный кредит договор от 29.10.2015 № 45 </t>
  </si>
  <si>
    <t>О. А. Иванова</t>
  </si>
  <si>
    <t>Распоряжение Правительства Иркутской области от 06.07.2015 №333-рп</t>
  </si>
  <si>
    <t>Распоряжение Правительства Иркутской области от 28.10.2015 №580-рп</t>
  </si>
  <si>
    <t>Распоряжение Правительства Иркутской области от 04.06.2016 №266-рп</t>
  </si>
  <si>
    <t>Форма обеспе чения обязатель ства</t>
  </si>
  <si>
    <t>Кредит кредитной организации договор от 01.09.2017 №8586001-70246-0</t>
  </si>
  <si>
    <t>Муниципальный контракт от 09.08.2017 № 2017.334602</t>
  </si>
  <si>
    <t>Финансовое управление Администрации Шелеховского муниципального района</t>
  </si>
  <si>
    <t xml:space="preserve">ПАО "Сбербанк России" </t>
  </si>
  <si>
    <t>Утверждено решением Думы Шелеховского муниципального района от 21.12.2017 года № 49-рд "О бюджете Шелеховского района на 2018 год, плановый период 2019 и 2020 годов":</t>
  </si>
  <si>
    <t xml:space="preserve">Начислено в 2018 году </t>
  </si>
  <si>
    <t>Погашено в 2018 году</t>
  </si>
  <si>
    <t>Стои мость обслуживания долгового обязательства, (%)</t>
  </si>
  <si>
    <r>
      <t xml:space="preserve">Объем доходов без учета безвозмездных поступлений   </t>
    </r>
    <r>
      <rPr>
        <u val="single"/>
        <sz val="12"/>
        <rFont val="Times New Roman"/>
        <family val="1"/>
      </rPr>
      <t xml:space="preserve">512 444,0 </t>
    </r>
    <r>
      <rPr>
        <sz val="12"/>
        <rFont val="Times New Roman"/>
        <family val="1"/>
      </rPr>
      <t>тыс.руб.</t>
    </r>
  </si>
  <si>
    <t>по состоянию на 01.01.2019 года</t>
  </si>
  <si>
    <r>
      <t xml:space="preserve">Верхний предел муниципального долга, установленный по состоянию на 1 января 2019 г. </t>
    </r>
    <r>
      <rPr>
        <u val="single"/>
        <sz val="12"/>
        <rFont val="Times New Roman"/>
        <family val="1"/>
      </rPr>
      <t>8 994,6</t>
    </r>
    <r>
      <rPr>
        <sz val="12"/>
        <rFont val="Times New Roman"/>
        <family val="1"/>
      </rPr>
      <t xml:space="preserve"> тыс.руб. </t>
    </r>
  </si>
  <si>
    <r>
      <t xml:space="preserve">Предельный объем расходов на обслуживание муниципального долга </t>
    </r>
    <r>
      <rPr>
        <u val="single"/>
        <sz val="12"/>
        <rFont val="Times New Roman"/>
        <family val="1"/>
      </rPr>
      <t>145,0</t>
    </r>
    <r>
      <rPr>
        <sz val="12"/>
        <rFont val="Times New Roman"/>
        <family val="1"/>
      </rPr>
      <t xml:space="preserve"> тыс. руб.</t>
    </r>
  </si>
  <si>
    <r>
      <t xml:space="preserve">Объем муниципального долга по состоянию на 01.01.2019 г. </t>
    </r>
    <r>
      <rPr>
        <u val="single"/>
        <sz val="12"/>
        <rFont val="Times New Roman"/>
        <family val="1"/>
      </rPr>
      <t>9 014,43519</t>
    </r>
    <r>
      <rPr>
        <sz val="12"/>
        <rFont val="Times New Roman"/>
        <family val="1"/>
      </rPr>
      <t xml:space="preserve"> тыс.руб.</t>
    </r>
  </si>
  <si>
    <t>Задолженность по состоянию на 01.01.19 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</si>
</sst>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0.0000%"/>
  </numFmts>
  <fonts count="48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170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0" fontId="8" fillId="33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right"/>
    </xf>
    <xf numFmtId="2" fontId="9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92" fontId="7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8" fillId="0" borderId="11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10" fillId="0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0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6.25390625" style="0" customWidth="1"/>
    <col min="2" max="2" width="19.875" style="0" customWidth="1"/>
    <col min="3" max="3" width="19.75390625" style="0" customWidth="1"/>
    <col min="4" max="4" width="17.75390625" style="0" customWidth="1"/>
    <col min="5" max="5" width="15.75390625" style="0" customWidth="1"/>
    <col min="6" max="6" width="12.125" style="0" customWidth="1"/>
    <col min="7" max="7" width="11.75390625" style="0" customWidth="1"/>
    <col min="8" max="8" width="11.375" style="0" customWidth="1"/>
    <col min="9" max="9" width="9.25390625" style="0" customWidth="1"/>
    <col min="10" max="10" width="10.25390625" style="0" customWidth="1"/>
    <col min="12" max="12" width="9.875" style="0" customWidth="1"/>
    <col min="13" max="14" width="7.25390625" style="0" customWidth="1"/>
    <col min="15" max="15" width="8.875" style="0" customWidth="1"/>
    <col min="16" max="16" width="7.25390625" style="0" customWidth="1"/>
    <col min="17" max="17" width="9.375" style="0" customWidth="1"/>
    <col min="18" max="18" width="7.875" style="0" customWidth="1"/>
    <col min="19" max="19" width="7.25390625" style="0" customWidth="1"/>
    <col min="20" max="20" width="10.375" style="0" customWidth="1"/>
    <col min="21" max="21" width="7.625" style="0" customWidth="1"/>
    <col min="22" max="22" width="6.75390625" style="0" customWidth="1"/>
    <col min="23" max="23" width="9.625" style="0" customWidth="1"/>
    <col min="24" max="24" width="5.25390625" style="0" customWidth="1"/>
    <col min="25" max="25" width="10.625" style="0" customWidth="1"/>
    <col min="26" max="26" width="6.125" style="0" bestFit="1" customWidth="1"/>
    <col min="27" max="27" width="6.125" style="0" customWidth="1"/>
    <col min="29" max="29" width="6.00390625" style="0" customWidth="1"/>
    <col min="30" max="30" width="6.125" style="0" customWidth="1"/>
    <col min="31" max="31" width="3.00390625" style="0" customWidth="1"/>
    <col min="32" max="32" width="7.25390625" style="0" customWidth="1"/>
  </cols>
  <sheetData>
    <row r="1" spans="1:29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47"/>
      <c r="X1" s="47"/>
      <c r="Y1" s="58" t="s">
        <v>34</v>
      </c>
      <c r="Z1" s="58"/>
      <c r="AA1" s="58"/>
      <c r="AB1" s="58"/>
      <c r="AC1" s="58"/>
    </row>
    <row r="2" spans="1:29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47"/>
      <c r="X2" s="47"/>
      <c r="Y2" s="58" t="s">
        <v>19</v>
      </c>
      <c r="Z2" s="58"/>
      <c r="AA2" s="58"/>
      <c r="AB2" s="58"/>
      <c r="AC2" s="58"/>
    </row>
    <row r="3" spans="1:29" ht="15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47"/>
      <c r="X3" s="47"/>
      <c r="Y3" s="58" t="s">
        <v>20</v>
      </c>
      <c r="Z3" s="58"/>
      <c r="AA3" s="58"/>
      <c r="AB3" s="58"/>
      <c r="AC3" s="58"/>
    </row>
    <row r="4" spans="1:34" ht="15.75">
      <c r="A4" s="23"/>
      <c r="B4" s="23"/>
      <c r="C4" s="23"/>
      <c r="D4" s="23"/>
      <c r="E4" s="24" t="s">
        <v>32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E4" s="2"/>
      <c r="AF4" s="2"/>
      <c r="AG4" s="2"/>
      <c r="AH4" s="2"/>
    </row>
    <row r="5" spans="1:29" ht="15.75">
      <c r="A5" s="23"/>
      <c r="B5" s="23"/>
      <c r="C5" s="23"/>
      <c r="D5" s="23"/>
      <c r="E5" s="71" t="s">
        <v>60</v>
      </c>
      <c r="F5" s="71"/>
      <c r="G5" s="71"/>
      <c r="H5" s="71"/>
      <c r="I5" s="71"/>
      <c r="J5" s="23"/>
      <c r="K5" s="23"/>
      <c r="L5" s="25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29" ht="13.5" customHeight="1">
      <c r="A6" s="26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29" s="8" customFormat="1" ht="13.5" customHeight="1">
      <c r="A7" s="24" t="s">
        <v>55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</row>
    <row r="8" spans="1:29" ht="15.75">
      <c r="A8" s="46" t="s">
        <v>61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25"/>
      <c r="N8" s="25"/>
      <c r="O8" s="25"/>
      <c r="P8" s="25"/>
      <c r="Q8" s="25"/>
      <c r="R8" s="25"/>
      <c r="S8" s="25"/>
      <c r="T8" s="23"/>
      <c r="U8" s="23"/>
      <c r="V8" s="23"/>
      <c r="W8" s="23"/>
      <c r="X8" s="23"/>
      <c r="Y8" s="23"/>
      <c r="Z8" s="23"/>
      <c r="AA8" s="23"/>
      <c r="AB8" s="23"/>
      <c r="AC8" s="23"/>
    </row>
    <row r="9" spans="1:29" ht="13.5" customHeight="1">
      <c r="A9" s="72" t="s">
        <v>33</v>
      </c>
      <c r="B9" s="72"/>
      <c r="C9" s="72"/>
      <c r="D9" s="72"/>
      <c r="E9" s="72"/>
      <c r="F9" s="72"/>
      <c r="G9" s="72"/>
      <c r="H9" s="72"/>
      <c r="I9" s="72"/>
      <c r="J9" s="72"/>
      <c r="K9" s="47"/>
      <c r="L9" s="47"/>
      <c r="M9" s="27" t="s">
        <v>23</v>
      </c>
      <c r="N9" s="27"/>
      <c r="O9" s="27"/>
      <c r="P9" s="27"/>
      <c r="Q9" s="27"/>
      <c r="R9" s="27"/>
      <c r="S9" s="27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1:29" s="1" customFormat="1" ht="12.75" customHeight="1">
      <c r="A10" s="76" t="s">
        <v>62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27"/>
      <c r="N10" s="27"/>
      <c r="O10" s="27"/>
      <c r="P10" s="27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</row>
    <row r="11" spans="1:29" ht="15.75">
      <c r="A11" s="46" t="s">
        <v>59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25"/>
      <c r="N11" s="25"/>
      <c r="O11" s="25"/>
      <c r="P11" s="25"/>
      <c r="Q11" s="25"/>
      <c r="R11" s="25"/>
      <c r="S11" s="25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spans="1:29" ht="15.75">
      <c r="A12" s="46" t="s">
        <v>63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25"/>
      <c r="N12" s="25"/>
      <c r="O12" s="25"/>
      <c r="P12" s="25"/>
      <c r="Q12" s="25"/>
      <c r="R12" s="25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 ht="12.75" customHeight="1">
      <c r="A13" s="23"/>
      <c r="B13" s="23"/>
      <c r="C13" s="23"/>
      <c r="D13" s="23" t="s">
        <v>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70" t="s">
        <v>2</v>
      </c>
      <c r="AC13" s="70"/>
    </row>
    <row r="14" spans="1:31" ht="12.75" customHeight="1">
      <c r="A14" s="73" t="s">
        <v>35</v>
      </c>
      <c r="B14" s="73" t="s">
        <v>24</v>
      </c>
      <c r="C14" s="80" t="s">
        <v>25</v>
      </c>
      <c r="D14" s="73" t="s">
        <v>26</v>
      </c>
      <c r="E14" s="73" t="s">
        <v>27</v>
      </c>
      <c r="F14" s="73" t="s">
        <v>7</v>
      </c>
      <c r="G14" s="83" t="s">
        <v>28</v>
      </c>
      <c r="H14" s="84"/>
      <c r="I14" s="73" t="s">
        <v>31</v>
      </c>
      <c r="J14" s="73" t="s">
        <v>58</v>
      </c>
      <c r="K14" s="73" t="s">
        <v>50</v>
      </c>
      <c r="L14" s="78" t="s">
        <v>9</v>
      </c>
      <c r="M14" s="79"/>
      <c r="N14" s="79"/>
      <c r="O14" s="79"/>
      <c r="P14" s="79"/>
      <c r="Q14" s="67" t="s">
        <v>64</v>
      </c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9"/>
      <c r="AD14" s="9"/>
      <c r="AE14" s="9"/>
    </row>
    <row r="15" spans="1:31" ht="12.75">
      <c r="A15" s="74"/>
      <c r="B15" s="74"/>
      <c r="C15" s="81"/>
      <c r="D15" s="77"/>
      <c r="E15" s="73"/>
      <c r="F15" s="74"/>
      <c r="G15" s="85"/>
      <c r="H15" s="86"/>
      <c r="I15" s="75"/>
      <c r="J15" s="77"/>
      <c r="K15" s="77"/>
      <c r="L15" s="79"/>
      <c r="M15" s="79"/>
      <c r="N15" s="79"/>
      <c r="O15" s="79"/>
      <c r="P15" s="79"/>
      <c r="Q15" s="64" t="s">
        <v>56</v>
      </c>
      <c r="R15" s="65"/>
      <c r="S15" s="66"/>
      <c r="T15" s="64" t="s">
        <v>57</v>
      </c>
      <c r="U15" s="65"/>
      <c r="V15" s="65"/>
      <c r="W15" s="65"/>
      <c r="X15" s="66"/>
      <c r="Y15" s="93" t="s">
        <v>6</v>
      </c>
      <c r="Z15" s="93"/>
      <c r="AA15" s="93"/>
      <c r="AB15" s="93"/>
      <c r="AC15" s="93"/>
      <c r="AD15" s="10"/>
      <c r="AE15" s="10"/>
    </row>
    <row r="16" spans="1:31" ht="28.5" customHeight="1">
      <c r="A16" s="74"/>
      <c r="B16" s="74"/>
      <c r="C16" s="81"/>
      <c r="D16" s="77"/>
      <c r="E16" s="73"/>
      <c r="F16" s="74"/>
      <c r="G16" s="87"/>
      <c r="H16" s="88"/>
      <c r="I16" s="75"/>
      <c r="J16" s="77"/>
      <c r="K16" s="77"/>
      <c r="L16" s="94" t="s">
        <v>8</v>
      </c>
      <c r="M16" s="94"/>
      <c r="N16" s="94"/>
      <c r="O16" s="59" t="s">
        <v>3</v>
      </c>
      <c r="P16" s="60"/>
      <c r="Q16" s="61" t="s">
        <v>8</v>
      </c>
      <c r="R16" s="62"/>
      <c r="S16" s="63"/>
      <c r="T16" s="61" t="s">
        <v>8</v>
      </c>
      <c r="U16" s="62"/>
      <c r="V16" s="63"/>
      <c r="W16" s="59" t="s">
        <v>3</v>
      </c>
      <c r="X16" s="60"/>
      <c r="Y16" s="61" t="s">
        <v>8</v>
      </c>
      <c r="Z16" s="62"/>
      <c r="AA16" s="63"/>
      <c r="AB16" s="59" t="s">
        <v>3</v>
      </c>
      <c r="AC16" s="60"/>
      <c r="AD16" s="10"/>
      <c r="AE16" s="10"/>
    </row>
    <row r="17" spans="1:31" ht="51">
      <c r="A17" s="74"/>
      <c r="B17" s="74"/>
      <c r="C17" s="82"/>
      <c r="D17" s="77"/>
      <c r="E17" s="73"/>
      <c r="F17" s="74"/>
      <c r="G17" s="28" t="s">
        <v>29</v>
      </c>
      <c r="H17" s="28" t="s">
        <v>30</v>
      </c>
      <c r="I17" s="75"/>
      <c r="J17" s="77"/>
      <c r="K17" s="77"/>
      <c r="L17" s="31" t="s">
        <v>0</v>
      </c>
      <c r="M17" s="31" t="s">
        <v>4</v>
      </c>
      <c r="N17" s="30" t="s">
        <v>5</v>
      </c>
      <c r="O17" s="31" t="s">
        <v>0</v>
      </c>
      <c r="P17" s="31" t="s">
        <v>4</v>
      </c>
      <c r="Q17" s="31" t="s">
        <v>0</v>
      </c>
      <c r="R17" s="31" t="s">
        <v>4</v>
      </c>
      <c r="S17" s="31" t="s">
        <v>5</v>
      </c>
      <c r="T17" s="31" t="s">
        <v>0</v>
      </c>
      <c r="U17" s="31" t="s">
        <v>4</v>
      </c>
      <c r="V17" s="31" t="s">
        <v>5</v>
      </c>
      <c r="W17" s="31" t="s">
        <v>0</v>
      </c>
      <c r="X17" s="31" t="s">
        <v>4</v>
      </c>
      <c r="Y17" s="31" t="s">
        <v>0</v>
      </c>
      <c r="Z17" s="31" t="s">
        <v>4</v>
      </c>
      <c r="AA17" s="31" t="s">
        <v>5</v>
      </c>
      <c r="AB17" s="31" t="s">
        <v>0</v>
      </c>
      <c r="AC17" s="31" t="s">
        <v>4</v>
      </c>
      <c r="AD17" s="6"/>
      <c r="AE17" s="5"/>
    </row>
    <row r="18" spans="1:31" ht="12.75">
      <c r="A18" s="32">
        <v>1</v>
      </c>
      <c r="B18" s="32">
        <v>2</v>
      </c>
      <c r="C18" s="32">
        <v>3</v>
      </c>
      <c r="D18" s="32">
        <v>4</v>
      </c>
      <c r="E18" s="32">
        <v>5</v>
      </c>
      <c r="F18" s="32">
        <v>6</v>
      </c>
      <c r="G18" s="32">
        <v>7</v>
      </c>
      <c r="H18" s="32">
        <v>8</v>
      </c>
      <c r="I18" s="32">
        <v>9</v>
      </c>
      <c r="J18" s="32">
        <v>10</v>
      </c>
      <c r="K18" s="32">
        <v>11</v>
      </c>
      <c r="L18" s="29">
        <v>12</v>
      </c>
      <c r="M18" s="29">
        <v>13</v>
      </c>
      <c r="N18" s="29">
        <v>14</v>
      </c>
      <c r="O18" s="29">
        <f>N18+1</f>
        <v>15</v>
      </c>
      <c r="P18" s="29">
        <v>16</v>
      </c>
      <c r="Q18" s="29">
        <v>17</v>
      </c>
      <c r="R18" s="29">
        <v>18</v>
      </c>
      <c r="S18" s="29">
        <f aca="true" t="shared" si="0" ref="S18:AB18">R18+1</f>
        <v>19</v>
      </c>
      <c r="T18" s="29">
        <f t="shared" si="0"/>
        <v>20</v>
      </c>
      <c r="U18" s="29">
        <v>20</v>
      </c>
      <c r="V18" s="29">
        <f t="shared" si="0"/>
        <v>21</v>
      </c>
      <c r="W18" s="29">
        <f t="shared" si="0"/>
        <v>22</v>
      </c>
      <c r="X18" s="29">
        <v>23</v>
      </c>
      <c r="Y18" s="29">
        <f t="shared" si="0"/>
        <v>24</v>
      </c>
      <c r="Z18" s="29">
        <v>25</v>
      </c>
      <c r="AA18" s="29">
        <f t="shared" si="0"/>
        <v>26</v>
      </c>
      <c r="AB18" s="29">
        <f t="shared" si="0"/>
        <v>27</v>
      </c>
      <c r="AC18" s="29">
        <v>28</v>
      </c>
      <c r="AD18" s="7"/>
      <c r="AE18" s="7"/>
    </row>
    <row r="19" spans="1:32" ht="12.75">
      <c r="A19" s="89" t="s">
        <v>37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1"/>
      <c r="AD19" s="12"/>
      <c r="AE19" s="12"/>
      <c r="AF19" s="12"/>
    </row>
    <row r="20" spans="1:32" ht="12.75">
      <c r="A20" s="92" t="s">
        <v>10</v>
      </c>
      <c r="B20" s="92"/>
      <c r="C20" s="92"/>
      <c r="D20" s="92"/>
      <c r="E20" s="92"/>
      <c r="F20" s="33"/>
      <c r="G20" s="33"/>
      <c r="H20" s="34"/>
      <c r="I20" s="41">
        <v>0</v>
      </c>
      <c r="J20" s="41"/>
      <c r="K20" s="41"/>
      <c r="L20" s="41">
        <v>0</v>
      </c>
      <c r="M20" s="49">
        <v>0</v>
      </c>
      <c r="N20" s="49">
        <v>0</v>
      </c>
      <c r="O20" s="49">
        <v>0</v>
      </c>
      <c r="P20" s="49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3"/>
      <c r="AE20" s="3"/>
      <c r="AF20" s="3"/>
    </row>
    <row r="21" spans="1:32" ht="12.75">
      <c r="A21" s="89" t="s">
        <v>36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1"/>
      <c r="AD21" s="12"/>
      <c r="AE21" s="3"/>
      <c r="AF21" s="3"/>
    </row>
    <row r="22" spans="1:32" ht="78.75">
      <c r="A22" s="16">
        <v>1</v>
      </c>
      <c r="B22" s="16" t="s">
        <v>42</v>
      </c>
      <c r="C22" s="16" t="s">
        <v>41</v>
      </c>
      <c r="D22" s="16" t="s">
        <v>15</v>
      </c>
      <c r="E22" s="16" t="s">
        <v>40</v>
      </c>
      <c r="F22" s="17">
        <v>42132</v>
      </c>
      <c r="G22" s="17">
        <v>43227</v>
      </c>
      <c r="H22" s="18"/>
      <c r="I22" s="19">
        <v>9347</v>
      </c>
      <c r="J22" s="16" t="s">
        <v>18</v>
      </c>
      <c r="K22" s="11" t="s">
        <v>16</v>
      </c>
      <c r="L22" s="19">
        <v>1040</v>
      </c>
      <c r="M22" s="18"/>
      <c r="N22" s="18"/>
      <c r="O22" s="19"/>
      <c r="P22" s="18"/>
      <c r="Q22" s="19">
        <v>5.34135</v>
      </c>
      <c r="R22" s="19">
        <v>6.12206</v>
      </c>
      <c r="S22" s="19">
        <v>-11.39214</v>
      </c>
      <c r="T22" s="20">
        <v>52.26707</v>
      </c>
      <c r="U22" s="19">
        <v>6.12206</v>
      </c>
      <c r="V22" s="19">
        <v>-11.39214</v>
      </c>
      <c r="W22" s="21"/>
      <c r="X22" s="18"/>
      <c r="Y22" s="19">
        <f>Q22+L22-T22</f>
        <v>993.0742799999999</v>
      </c>
      <c r="Z22" s="19">
        <f>R22+M22-U22</f>
        <v>0</v>
      </c>
      <c r="AA22" s="19">
        <f>S22+N22-V22</f>
        <v>0</v>
      </c>
      <c r="AB22" s="21">
        <f>O22-W22</f>
        <v>0</v>
      </c>
      <c r="AC22" s="18"/>
      <c r="AD22" s="12"/>
      <c r="AE22" s="3"/>
      <c r="AF22" s="3"/>
    </row>
    <row r="23" spans="1:32" ht="78.75">
      <c r="A23" s="16">
        <v>2</v>
      </c>
      <c r="B23" s="16" t="s">
        <v>44</v>
      </c>
      <c r="C23" s="16" t="s">
        <v>47</v>
      </c>
      <c r="D23" s="16" t="s">
        <v>15</v>
      </c>
      <c r="E23" s="16" t="s">
        <v>40</v>
      </c>
      <c r="F23" s="17">
        <v>42193</v>
      </c>
      <c r="G23" s="17">
        <v>43287</v>
      </c>
      <c r="H23" s="18"/>
      <c r="I23" s="19">
        <v>8130</v>
      </c>
      <c r="J23" s="16" t="s">
        <v>18</v>
      </c>
      <c r="K23" s="11" t="s">
        <v>16</v>
      </c>
      <c r="L23" s="19">
        <v>1430</v>
      </c>
      <c r="M23" s="18"/>
      <c r="N23" s="18"/>
      <c r="O23" s="19"/>
      <c r="P23" s="18"/>
      <c r="Q23" s="19">
        <v>7.34432</v>
      </c>
      <c r="R23" s="19">
        <v>8.4178</v>
      </c>
      <c r="S23" s="19">
        <v>-7.10688</v>
      </c>
      <c r="T23" s="20">
        <v>71.86722</v>
      </c>
      <c r="U23" s="19">
        <v>8.4178</v>
      </c>
      <c r="V23" s="19">
        <v>-7.10688</v>
      </c>
      <c r="W23" s="21"/>
      <c r="X23" s="18"/>
      <c r="Y23" s="19">
        <f>Q23+L23-T23</f>
        <v>1365.4770999999998</v>
      </c>
      <c r="Z23" s="19">
        <f>R23+M23-U23</f>
        <v>0</v>
      </c>
      <c r="AA23" s="19">
        <f>S23+N23-V23</f>
        <v>0</v>
      </c>
      <c r="AB23" s="21">
        <f>O23-W23</f>
        <v>0</v>
      </c>
      <c r="AC23" s="18"/>
      <c r="AD23" s="12"/>
      <c r="AE23" s="3"/>
      <c r="AF23" s="3"/>
    </row>
    <row r="24" spans="1:32" ht="78.75">
      <c r="A24" s="16">
        <v>3</v>
      </c>
      <c r="B24" s="16" t="s">
        <v>45</v>
      </c>
      <c r="C24" s="16" t="s">
        <v>48</v>
      </c>
      <c r="D24" s="16" t="s">
        <v>15</v>
      </c>
      <c r="E24" s="16" t="s">
        <v>40</v>
      </c>
      <c r="F24" s="17">
        <v>42306</v>
      </c>
      <c r="G24" s="17">
        <v>43399</v>
      </c>
      <c r="H24" s="18"/>
      <c r="I24" s="19">
        <v>3355</v>
      </c>
      <c r="J24" s="16" t="s">
        <v>18</v>
      </c>
      <c r="K24" s="11" t="s">
        <v>16</v>
      </c>
      <c r="L24" s="19">
        <v>1115</v>
      </c>
      <c r="M24" s="18"/>
      <c r="N24" s="18"/>
      <c r="O24" s="19"/>
      <c r="P24" s="18"/>
      <c r="Q24" s="19">
        <v>5.72652</v>
      </c>
      <c r="R24" s="19">
        <v>6.56353</v>
      </c>
      <c r="S24" s="19">
        <v>0.03362</v>
      </c>
      <c r="T24" s="20">
        <v>56.03633</v>
      </c>
      <c r="U24" s="19">
        <v>6.56353</v>
      </c>
      <c r="V24" s="19">
        <v>0.03362</v>
      </c>
      <c r="W24" s="21"/>
      <c r="X24" s="18"/>
      <c r="Y24" s="19">
        <f>Q24+L24-T24</f>
        <v>1064.69019</v>
      </c>
      <c r="Z24" s="19">
        <f>R24+M24-U24</f>
        <v>0</v>
      </c>
      <c r="AA24" s="19">
        <f>S24+N24-V24</f>
        <v>0</v>
      </c>
      <c r="AB24" s="21">
        <f>O24-W24</f>
        <v>0</v>
      </c>
      <c r="AC24" s="18"/>
      <c r="AD24" s="12"/>
      <c r="AE24" s="3"/>
      <c r="AF24" s="3"/>
    </row>
    <row r="25" spans="1:32" ht="78.75">
      <c r="A25" s="16">
        <v>4</v>
      </c>
      <c r="B25" s="16" t="s">
        <v>43</v>
      </c>
      <c r="C25" s="16" t="s">
        <v>49</v>
      </c>
      <c r="D25" s="16" t="s">
        <v>15</v>
      </c>
      <c r="E25" s="16" t="s">
        <v>40</v>
      </c>
      <c r="F25" s="17">
        <v>42537</v>
      </c>
      <c r="G25" s="17">
        <v>43630</v>
      </c>
      <c r="H25" s="18"/>
      <c r="I25" s="19">
        <v>10184</v>
      </c>
      <c r="J25" s="22">
        <v>0.001</v>
      </c>
      <c r="K25" s="11" t="s">
        <v>16</v>
      </c>
      <c r="L25" s="19">
        <v>5884</v>
      </c>
      <c r="M25" s="18"/>
      <c r="N25" s="18"/>
      <c r="O25" s="19"/>
      <c r="P25" s="18"/>
      <c r="Q25" s="19">
        <v>1.46697</v>
      </c>
      <c r="R25" s="19">
        <v>5.86252</v>
      </c>
      <c r="S25" s="19">
        <v>0.17656</v>
      </c>
      <c r="T25" s="20">
        <v>294.27335</v>
      </c>
      <c r="U25" s="19">
        <v>5.86252</v>
      </c>
      <c r="V25" s="19">
        <v>0.17656</v>
      </c>
      <c r="W25" s="21"/>
      <c r="X25" s="18"/>
      <c r="Y25" s="19">
        <f>Q25+L25-T25</f>
        <v>5591.19362</v>
      </c>
      <c r="Z25" s="19">
        <f>R25+M25-U25</f>
        <v>0</v>
      </c>
      <c r="AA25" s="19">
        <f>S25+N25-V25</f>
        <v>0</v>
      </c>
      <c r="AB25" s="21">
        <f>O25-W25</f>
        <v>0</v>
      </c>
      <c r="AC25" s="18"/>
      <c r="AD25" s="12"/>
      <c r="AE25" s="3"/>
      <c r="AF25" s="3"/>
    </row>
    <row r="26" spans="1:32" ht="12.75" customHeight="1">
      <c r="A26" s="95" t="s">
        <v>11</v>
      </c>
      <c r="B26" s="96"/>
      <c r="C26" s="96"/>
      <c r="D26" s="96"/>
      <c r="E26" s="97"/>
      <c r="F26" s="35"/>
      <c r="G26" s="35"/>
      <c r="H26" s="35"/>
      <c r="I26" s="36">
        <f>SUM(I22:I25)</f>
        <v>31016</v>
      </c>
      <c r="J26" s="36"/>
      <c r="K26" s="36"/>
      <c r="L26" s="37">
        <f aca="true" t="shared" si="1" ref="L26:AC26">SUM(L22:L25)</f>
        <v>9469</v>
      </c>
      <c r="M26" s="37">
        <f t="shared" si="1"/>
        <v>0</v>
      </c>
      <c r="N26" s="37">
        <f t="shared" si="1"/>
        <v>0</v>
      </c>
      <c r="O26" s="37">
        <f t="shared" si="1"/>
        <v>0</v>
      </c>
      <c r="P26" s="37">
        <f t="shared" si="1"/>
        <v>0</v>
      </c>
      <c r="Q26" s="37">
        <f t="shared" si="1"/>
        <v>19.87916</v>
      </c>
      <c r="R26" s="37">
        <f t="shared" si="1"/>
        <v>26.96591</v>
      </c>
      <c r="S26" s="37">
        <f t="shared" si="1"/>
        <v>-18.288840000000004</v>
      </c>
      <c r="T26" s="37">
        <f t="shared" si="1"/>
        <v>474.44397</v>
      </c>
      <c r="U26" s="37">
        <f t="shared" si="1"/>
        <v>26.96591</v>
      </c>
      <c r="V26" s="37">
        <f t="shared" si="1"/>
        <v>-18.288840000000004</v>
      </c>
      <c r="W26" s="37">
        <f t="shared" si="1"/>
        <v>0</v>
      </c>
      <c r="X26" s="37">
        <f t="shared" si="1"/>
        <v>0</v>
      </c>
      <c r="Y26" s="37">
        <f t="shared" si="1"/>
        <v>9014.43519</v>
      </c>
      <c r="Z26" s="37">
        <f t="shared" si="1"/>
        <v>0</v>
      </c>
      <c r="AA26" s="37">
        <f t="shared" si="1"/>
        <v>0</v>
      </c>
      <c r="AB26" s="37">
        <f t="shared" si="1"/>
        <v>0</v>
      </c>
      <c r="AC26" s="37">
        <f t="shared" si="1"/>
        <v>0</v>
      </c>
      <c r="AD26" s="13"/>
      <c r="AE26" s="13"/>
      <c r="AF26" s="13"/>
    </row>
    <row r="27" spans="1:32" ht="12.75">
      <c r="A27" s="89" t="s">
        <v>38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1"/>
      <c r="AD27" s="12"/>
      <c r="AE27" s="3"/>
      <c r="AF27" s="3"/>
    </row>
    <row r="28" spans="1:42" ht="94.5">
      <c r="A28" s="16">
        <v>5</v>
      </c>
      <c r="B28" s="11" t="s">
        <v>51</v>
      </c>
      <c r="C28" s="11" t="s">
        <v>52</v>
      </c>
      <c r="D28" s="11" t="s">
        <v>53</v>
      </c>
      <c r="E28" s="11" t="s">
        <v>54</v>
      </c>
      <c r="F28" s="54">
        <v>42979</v>
      </c>
      <c r="G28" s="54">
        <v>43343</v>
      </c>
      <c r="H28" s="55"/>
      <c r="I28" s="11">
        <v>15000</v>
      </c>
      <c r="J28" s="56">
        <v>0.104867</v>
      </c>
      <c r="K28" s="11" t="s">
        <v>16</v>
      </c>
      <c r="L28" s="19">
        <v>0</v>
      </c>
      <c r="M28" s="18"/>
      <c r="N28" s="18"/>
      <c r="O28" s="19"/>
      <c r="P28" s="18"/>
      <c r="Q28" s="19"/>
      <c r="R28" s="19"/>
      <c r="S28" s="19"/>
      <c r="T28" s="20"/>
      <c r="U28" s="19"/>
      <c r="V28" s="19"/>
      <c r="W28" s="21"/>
      <c r="X28" s="18"/>
      <c r="Y28" s="19">
        <f>Q28+L28-T28</f>
        <v>0</v>
      </c>
      <c r="Z28" s="18"/>
      <c r="AA28" s="18"/>
      <c r="AB28" s="21">
        <f>O28-W28</f>
        <v>0</v>
      </c>
      <c r="AC28" s="18"/>
      <c r="AD28" s="13"/>
      <c r="AE28" s="13"/>
      <c r="AF28" s="13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32" ht="12.75">
      <c r="A29" s="98" t="s">
        <v>12</v>
      </c>
      <c r="B29" s="98"/>
      <c r="C29" s="98"/>
      <c r="D29" s="98"/>
      <c r="E29" s="98"/>
      <c r="F29" s="38"/>
      <c r="G29" s="38"/>
      <c r="H29" s="39"/>
      <c r="I29" s="40">
        <f>I28</f>
        <v>15000</v>
      </c>
      <c r="J29" s="41"/>
      <c r="K29" s="41"/>
      <c r="L29" s="57">
        <f>L28</f>
        <v>0</v>
      </c>
      <c r="M29" s="57">
        <f aca="true" t="shared" si="2" ref="M29:AC29">M28</f>
        <v>0</v>
      </c>
      <c r="N29" s="57">
        <f t="shared" si="2"/>
        <v>0</v>
      </c>
      <c r="O29" s="57">
        <f t="shared" si="2"/>
        <v>0</v>
      </c>
      <c r="P29" s="57">
        <f t="shared" si="2"/>
        <v>0</v>
      </c>
      <c r="Q29" s="57">
        <f t="shared" si="2"/>
        <v>0</v>
      </c>
      <c r="R29" s="57">
        <f t="shared" si="2"/>
        <v>0</v>
      </c>
      <c r="S29" s="57">
        <f t="shared" si="2"/>
        <v>0</v>
      </c>
      <c r="T29" s="57">
        <f t="shared" si="2"/>
        <v>0</v>
      </c>
      <c r="U29" s="57">
        <f t="shared" si="2"/>
        <v>0</v>
      </c>
      <c r="V29" s="57">
        <f t="shared" si="2"/>
        <v>0</v>
      </c>
      <c r="W29" s="57">
        <f t="shared" si="2"/>
        <v>0</v>
      </c>
      <c r="X29" s="57">
        <f t="shared" si="2"/>
        <v>0</v>
      </c>
      <c r="Y29" s="57">
        <f t="shared" si="2"/>
        <v>0</v>
      </c>
      <c r="Z29" s="57">
        <f t="shared" si="2"/>
        <v>0</v>
      </c>
      <c r="AA29" s="57">
        <f t="shared" si="2"/>
        <v>0</v>
      </c>
      <c r="AB29" s="57">
        <f t="shared" si="2"/>
        <v>0</v>
      </c>
      <c r="AC29" s="57">
        <f t="shared" si="2"/>
        <v>0</v>
      </c>
      <c r="AD29" s="12"/>
      <c r="AE29" s="3"/>
      <c r="AF29" s="3"/>
    </row>
    <row r="30" spans="1:32" ht="12.75">
      <c r="A30" s="89" t="s">
        <v>39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1"/>
      <c r="AD30" s="14"/>
      <c r="AE30" s="14"/>
      <c r="AF30" s="14"/>
    </row>
    <row r="31" spans="1:32" ht="12.75">
      <c r="A31" s="98" t="s">
        <v>13</v>
      </c>
      <c r="B31" s="98"/>
      <c r="C31" s="98"/>
      <c r="D31" s="98"/>
      <c r="E31" s="98"/>
      <c r="F31" s="41"/>
      <c r="G31" s="41"/>
      <c r="H31" s="41"/>
      <c r="I31" s="42" t="s">
        <v>17</v>
      </c>
      <c r="J31" s="42"/>
      <c r="K31" s="42"/>
      <c r="L31" s="43" t="s">
        <v>17</v>
      </c>
      <c r="M31" s="43" t="s">
        <v>17</v>
      </c>
      <c r="N31" s="43" t="s">
        <v>17</v>
      </c>
      <c r="O31" s="43" t="s">
        <v>17</v>
      </c>
      <c r="P31" s="43" t="s">
        <v>17</v>
      </c>
      <c r="Q31" s="43" t="s">
        <v>17</v>
      </c>
      <c r="R31" s="43" t="s">
        <v>17</v>
      </c>
      <c r="S31" s="43" t="s">
        <v>17</v>
      </c>
      <c r="T31" s="43" t="s">
        <v>17</v>
      </c>
      <c r="U31" s="43" t="s">
        <v>17</v>
      </c>
      <c r="V31" s="43" t="s">
        <v>17</v>
      </c>
      <c r="W31" s="43" t="s">
        <v>17</v>
      </c>
      <c r="X31" s="43" t="s">
        <v>17</v>
      </c>
      <c r="Y31" s="43" t="s">
        <v>17</v>
      </c>
      <c r="Z31" s="43" t="s">
        <v>17</v>
      </c>
      <c r="AA31" s="43" t="s">
        <v>17</v>
      </c>
      <c r="AB31" s="43" t="s">
        <v>17</v>
      </c>
      <c r="AC31" s="43" t="s">
        <v>17</v>
      </c>
      <c r="AD31" s="15"/>
      <c r="AE31" s="15"/>
      <c r="AF31" s="13"/>
    </row>
    <row r="32" spans="1:29" ht="15.75">
      <c r="A32" s="50" t="s">
        <v>14</v>
      </c>
      <c r="B32" s="51"/>
      <c r="C32" s="51"/>
      <c r="D32" s="51"/>
      <c r="E32" s="52"/>
      <c r="F32" s="53"/>
      <c r="G32" s="53"/>
      <c r="H32" s="53"/>
      <c r="I32" s="45">
        <f>I26+I29+I31</f>
        <v>46016</v>
      </c>
      <c r="J32" s="44"/>
      <c r="K32" s="44"/>
      <c r="L32" s="45">
        <f>L26+L29+L31</f>
        <v>9469</v>
      </c>
      <c r="M32" s="45">
        <f aca="true" t="shared" si="3" ref="M32:AC32">M26+M29+M31</f>
        <v>0</v>
      </c>
      <c r="N32" s="45">
        <f t="shared" si="3"/>
        <v>0</v>
      </c>
      <c r="O32" s="45">
        <f t="shared" si="3"/>
        <v>0</v>
      </c>
      <c r="P32" s="45">
        <f t="shared" si="3"/>
        <v>0</v>
      </c>
      <c r="Q32" s="45">
        <f t="shared" si="3"/>
        <v>19.87916</v>
      </c>
      <c r="R32" s="45">
        <f t="shared" si="3"/>
        <v>26.96591</v>
      </c>
      <c r="S32" s="45">
        <f t="shared" si="3"/>
        <v>-18.288840000000004</v>
      </c>
      <c r="T32" s="45">
        <f t="shared" si="3"/>
        <v>474.44397</v>
      </c>
      <c r="U32" s="45">
        <f t="shared" si="3"/>
        <v>26.96591</v>
      </c>
      <c r="V32" s="45">
        <f t="shared" si="3"/>
        <v>-18.288840000000004</v>
      </c>
      <c r="W32" s="45">
        <f t="shared" si="3"/>
        <v>0</v>
      </c>
      <c r="X32" s="45">
        <f t="shared" si="3"/>
        <v>0</v>
      </c>
      <c r="Y32" s="45">
        <f t="shared" si="3"/>
        <v>9014.43519</v>
      </c>
      <c r="Z32" s="45">
        <f t="shared" si="3"/>
        <v>0</v>
      </c>
      <c r="AA32" s="45">
        <f t="shared" si="3"/>
        <v>0</v>
      </c>
      <c r="AB32" s="45">
        <f t="shared" si="3"/>
        <v>0</v>
      </c>
      <c r="AC32" s="45">
        <f t="shared" si="3"/>
        <v>0</v>
      </c>
    </row>
    <row r="33" spans="1:29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</row>
    <row r="34" spans="1:29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</row>
    <row r="35" spans="1:29" ht="15.75">
      <c r="A35" s="23"/>
      <c r="B35" s="24" t="s">
        <v>21</v>
      </c>
      <c r="C35" s="24"/>
      <c r="D35" s="24"/>
      <c r="E35" s="24"/>
      <c r="F35" s="24"/>
      <c r="G35" s="24"/>
      <c r="H35" s="24"/>
      <c r="I35" s="24"/>
      <c r="J35" s="24"/>
      <c r="K35" s="24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</row>
    <row r="36" spans="1:29" ht="15.75">
      <c r="A36" s="23"/>
      <c r="B36" s="24" t="s">
        <v>22</v>
      </c>
      <c r="C36" s="24"/>
      <c r="D36" s="24"/>
      <c r="E36" s="24"/>
      <c r="F36" s="24"/>
      <c r="G36" s="24"/>
      <c r="H36" s="24"/>
      <c r="I36" s="24"/>
      <c r="J36" s="24" t="s">
        <v>46</v>
      </c>
      <c r="K36" s="24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</row>
    <row r="37" spans="1:29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</row>
    <row r="38" spans="1:29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</row>
    <row r="39" spans="1:29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</row>
    <row r="40" spans="1:29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</row>
    <row r="41" spans="1:29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</row>
    <row r="42" spans="1:29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</row>
    <row r="43" spans="1:29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</row>
    <row r="44" spans="1:29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</row>
    <row r="45" spans="1:29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</row>
    <row r="46" spans="1:29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</row>
    <row r="47" spans="1:29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</row>
    <row r="48" spans="1:29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</row>
    <row r="49" spans="1:29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</row>
    <row r="50" spans="1:29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spans="1:29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</row>
    <row r="52" spans="1:29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</row>
    <row r="53" spans="1:29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</row>
    <row r="54" spans="1:29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</row>
    <row r="55" spans="1:29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</row>
    <row r="56" spans="1:29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</row>
    <row r="57" spans="1:29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</row>
    <row r="58" spans="1:29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</row>
    <row r="59" spans="1:29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</row>
    <row r="60" spans="1:29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</row>
    <row r="61" spans="1:29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</row>
    <row r="62" spans="1:29" ht="12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</row>
    <row r="63" spans="1:29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</row>
    <row r="64" spans="1:29" ht="12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</row>
    <row r="65" spans="1:29" ht="12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</row>
    <row r="66" spans="1:29" ht="12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</row>
    <row r="67" spans="1:29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</row>
    <row r="68" spans="1:29" ht="12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</row>
    <row r="69" spans="1:29" ht="12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</row>
    <row r="70" spans="1:29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</row>
    <row r="71" spans="1:29" ht="12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</row>
    <row r="72" spans="1:29" ht="12.7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</row>
    <row r="73" spans="1:29" ht="12.7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</row>
    <row r="74" spans="1:29" ht="12.7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</row>
    <row r="75" spans="1:29" ht="12.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</row>
    <row r="76" spans="1:29" ht="12.7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</row>
    <row r="77" spans="1:29" ht="12.7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</row>
    <row r="78" spans="1:29" ht="12.7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</row>
    <row r="79" spans="1:29" ht="12.7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</row>
    <row r="80" spans="1:29" ht="12.7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</row>
  </sheetData>
  <sheetProtection/>
  <mergeCells count="37">
    <mergeCell ref="A29:E29"/>
    <mergeCell ref="A30:AC30"/>
    <mergeCell ref="A31:E31"/>
    <mergeCell ref="A21:AC21"/>
    <mergeCell ref="Q16:S16"/>
    <mergeCell ref="T16:V16"/>
    <mergeCell ref="O16:P16"/>
    <mergeCell ref="K14:K17"/>
    <mergeCell ref="B14:B17"/>
    <mergeCell ref="D14:D17"/>
    <mergeCell ref="G14:H16"/>
    <mergeCell ref="A27:AC27"/>
    <mergeCell ref="A20:E20"/>
    <mergeCell ref="Y15:AC15"/>
    <mergeCell ref="L16:N16"/>
    <mergeCell ref="AB16:AC16"/>
    <mergeCell ref="A26:E26"/>
    <mergeCell ref="A19:AC19"/>
    <mergeCell ref="E5:I5"/>
    <mergeCell ref="A9:J9"/>
    <mergeCell ref="E14:E17"/>
    <mergeCell ref="F14:F17"/>
    <mergeCell ref="I14:I17"/>
    <mergeCell ref="A10:L10"/>
    <mergeCell ref="J14:J17"/>
    <mergeCell ref="A14:A17"/>
    <mergeCell ref="L14:P15"/>
    <mergeCell ref="C14:C17"/>
    <mergeCell ref="Y1:AC1"/>
    <mergeCell ref="W16:X16"/>
    <mergeCell ref="Y16:AA16"/>
    <mergeCell ref="Q15:S15"/>
    <mergeCell ref="T15:X15"/>
    <mergeCell ref="Q14:AC14"/>
    <mergeCell ref="AB13:AC13"/>
    <mergeCell ref="Y3:AC3"/>
    <mergeCell ref="Y2:AC2"/>
  </mergeCells>
  <printOptions/>
  <pageMargins left="0.5905511811023623" right="0.3937007874015748" top="0.5905511811023623" bottom="0.3937007874015748" header="0.3937007874015748" footer="0.5118110236220472"/>
  <pageSetup horizontalDpi="1200" verticalDpi="12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Мельникова Галина Егоровна</cp:lastModifiedBy>
  <cp:lastPrinted>2018-05-24T07:41:24Z</cp:lastPrinted>
  <dcterms:created xsi:type="dcterms:W3CDTF">2000-10-03T09:28:13Z</dcterms:created>
  <dcterms:modified xsi:type="dcterms:W3CDTF">2018-12-26T04:35:50Z</dcterms:modified>
  <cp:category/>
  <cp:version/>
  <cp:contentType/>
  <cp:contentStatus/>
</cp:coreProperties>
</file>