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5" windowWidth="11970" windowHeight="6480" tabRatio="910" activeTab="0"/>
  </bookViews>
  <sheets>
    <sheet name="муницип.отчет" sheetId="1" r:id="rId1"/>
  </sheets>
  <definedNames/>
  <calcPr fullCalcOnLoad="1"/>
</workbook>
</file>

<file path=xl/sharedStrings.xml><?xml version="1.0" encoding="utf-8"?>
<sst xmlns="http://schemas.openxmlformats.org/spreadsheetml/2006/main" count="91" uniqueCount="60">
  <si>
    <t>основной долг (номинал)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</si>
  <si>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</si>
  <si>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</si>
  <si>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</si>
  <si>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</si>
  <si>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</si>
  <si>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</si>
  <si>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общая сумма обязательств</t>
  </si>
  <si>
    <t xml:space="preserve">Задолженность на начало текущего года 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</si>
  <si>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</si>
  <si>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</si>
  <si>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</si>
  <si>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</si>
  <si>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</si>
  <si>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Администрация Шелеховского муниципального района</t>
  </si>
  <si>
    <t>Доходы м.б.</t>
  </si>
  <si>
    <t>1/4 ставки рефинансирования</t>
  </si>
  <si>
    <t>к Порядку ведения муниципальной</t>
  </si>
  <si>
    <t>долговой книги Шелеховского района</t>
  </si>
  <si>
    <t>Начальник финансового управления</t>
  </si>
  <si>
    <t>Администрации Шелеховского муниципального района</t>
  </si>
  <si>
    <t xml:space="preserve"> </t>
  </si>
  <si>
    <t>Вид долгового обязательства,  дата и номер договора заимствования, предоставления гарантии</t>
  </si>
  <si>
    <t>Основание возникновения долгового обязательства</t>
  </si>
  <si>
    <t xml:space="preserve"> Наименование заемщика</t>
  </si>
  <si>
    <t>Наименование кредитора</t>
  </si>
  <si>
    <t>Дата исполнения долгового обязательства (отметка о реструктуризации)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</si>
  <si>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</si>
  <si>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</si>
  <si>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</si>
  <si>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Выписка из муниципальной долговой книги Шелеховского района</t>
  </si>
  <si>
    <r>
      <t xml:space="preserve">Верхний предел долга муниципальных гарантий </t>
    </r>
    <r>
      <rPr>
        <u val="single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тыс.руб.</t>
    </r>
  </si>
  <si>
    <t>Приложение</t>
  </si>
  <si>
    <t>Порядковый номер</t>
  </si>
  <si>
    <t>2. Бюджетные кредиты, привлеченные в  бюджет Шелеховского района от других бюджетов бюджетной системы Российской Федерации</t>
  </si>
  <si>
    <t>1. Муниципальные ценные бумаги Шелеховского района</t>
  </si>
  <si>
    <t>4. Муниципальные гарантии Шелеховского района</t>
  </si>
  <si>
    <t xml:space="preserve">Министерство финансов Иркутской области </t>
  </si>
  <si>
    <t>Распоряжение Правительства Иркутской области от 06.05.2015 № 233-рп</t>
  </si>
  <si>
    <t xml:space="preserve">Бюджетный кредит договор от 08.05.2015 № 6 </t>
  </si>
  <si>
    <t xml:space="preserve">Бюджетный кредит договор от 16.06.2016 № 8 </t>
  </si>
  <si>
    <t xml:space="preserve">Бюджетный кредит договор от 08.07.2015 № 12 </t>
  </si>
  <si>
    <t xml:space="preserve">Бюджетный кредит договор от 29.10.2015 № 45 </t>
  </si>
  <si>
    <t>О. А. Иванова</t>
  </si>
  <si>
    <t>Распоряжение Правительства Иркутской области от 06.07.2015 №333-рп</t>
  </si>
  <si>
    <t>Распоряжение Правительства Иркутской области от 28.10.2015 №580-рп</t>
  </si>
  <si>
    <t>Распоряжение Правительства Иркутской области от 04.06.2016 №266-рп</t>
  </si>
  <si>
    <t>Форма обеспе чения обязатель ства</t>
  </si>
  <si>
    <t xml:space="preserve">Начислено в 2020 году </t>
  </si>
  <si>
    <t>Погашено в 2020 году</t>
  </si>
  <si>
    <t>Стоимость обслуживания долгового обязательства, (%)</t>
  </si>
  <si>
    <t>Дата  возникно вения долгового обязательства</t>
  </si>
  <si>
    <t>3. Кредиты,полученные Шелеховским районом от кредитных организаций</t>
  </si>
  <si>
    <t>по состоянию на 01.10.2020 года</t>
  </si>
  <si>
    <t>Утверждено решением Думы Шелеховского муниципального района от 19.12.2019 года № 41-рд "О бюджете Шелеховского района на 2020 год и на плановый период 2021 и 2022 годов", с изм.от 16.04.2020 №11-рд, с изм. от 25.06.2020 №20-рд, с изм. от 24.09.2020 № 26-рд.</t>
  </si>
  <si>
    <r>
      <t xml:space="preserve">Верхний предел муниципального долга, установленный по состоянию на 1 января 2021 г. </t>
    </r>
    <r>
      <rPr>
        <u val="single"/>
        <sz val="12"/>
        <rFont val="Times New Roman"/>
        <family val="1"/>
      </rPr>
      <t>39 630,40330</t>
    </r>
    <r>
      <rPr>
        <sz val="12"/>
        <rFont val="Times New Roman"/>
        <family val="1"/>
      </rPr>
      <t xml:space="preserve"> тыс.руб. </t>
    </r>
  </si>
  <si>
    <r>
      <t>Предельный объем расходов на обслуживание муниципального долга 4</t>
    </r>
    <r>
      <rPr>
        <u val="single"/>
        <sz val="12"/>
        <rFont val="Times New Roman"/>
        <family val="1"/>
      </rPr>
      <t>86,100</t>
    </r>
    <r>
      <rPr>
        <sz val="12"/>
        <rFont val="Times New Roman"/>
        <family val="1"/>
      </rPr>
      <t xml:space="preserve"> тыс. руб.</t>
    </r>
  </si>
  <si>
    <r>
      <t>Объем доходов без учета безвозмездных поступлений  634 338,83700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тыс.руб.</t>
    </r>
  </si>
  <si>
    <t>Объем муниципального долга по состоянию на 01.10.2020 г. 7 591,1033 тыс.руб.</t>
  </si>
  <si>
    <t>Задолженность по состоянию на 01.10.2020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</si>
</sst>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0.0000%"/>
  </numFmts>
  <fonts count="50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ahoma"/>
      <family val="2"/>
    </font>
    <font>
      <sz val="11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1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4" fillId="0" borderId="10" xfId="0" applyFont="1" applyFill="1" applyBorder="1" applyAlignment="1">
      <alignment horizontal="center" wrapText="1"/>
    </xf>
    <xf numFmtId="4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13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7" fillId="0" borderId="0" xfId="0" applyFont="1" applyAlignment="1">
      <alignment horizontal="right" wrapText="1"/>
    </xf>
    <xf numFmtId="0" fontId="8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right"/>
    </xf>
    <xf numFmtId="0" fontId="11" fillId="34" borderId="0" xfId="0" applyFont="1" applyFill="1" applyAlignment="1">
      <alignment horizontal="center"/>
    </xf>
    <xf numFmtId="0" fontId="7" fillId="0" borderId="0" xfId="0" applyFont="1" applyAlignment="1">
      <alignment horizontal="left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"/>
  <sheetViews>
    <sheetView tabSelected="1" zoomScalePageLayoutView="0" workbookViewId="0" topLeftCell="A1">
      <selection activeCell="Q15" sqref="Q15:S15"/>
    </sheetView>
  </sheetViews>
  <sheetFormatPr defaultColWidth="9.00390625" defaultRowHeight="12.75"/>
  <cols>
    <col min="1" max="1" width="6.25390625" style="0" customWidth="1"/>
    <col min="2" max="2" width="19.875" style="0" customWidth="1"/>
    <col min="3" max="3" width="19.75390625" style="0" customWidth="1"/>
    <col min="4" max="4" width="17.75390625" style="0" customWidth="1"/>
    <col min="5" max="5" width="15.75390625" style="0" customWidth="1"/>
    <col min="6" max="6" width="12.125" style="0" customWidth="1"/>
    <col min="7" max="7" width="11.75390625" style="0" customWidth="1"/>
    <col min="8" max="8" width="11.375" style="0" customWidth="1"/>
    <col min="9" max="9" width="12.00390625" style="0" customWidth="1"/>
    <col min="10" max="10" width="10.25390625" style="0" customWidth="1"/>
    <col min="12" max="12" width="9.875" style="0" customWidth="1"/>
    <col min="13" max="14" width="7.25390625" style="0" customWidth="1"/>
    <col min="15" max="15" width="8.875" style="0" customWidth="1"/>
    <col min="16" max="16" width="7.25390625" style="0" customWidth="1"/>
    <col min="17" max="17" width="9.375" style="0" customWidth="1"/>
    <col min="18" max="18" width="7.875" style="0" customWidth="1"/>
    <col min="19" max="19" width="7.25390625" style="0" customWidth="1"/>
    <col min="20" max="20" width="10.375" style="0" customWidth="1"/>
    <col min="21" max="21" width="7.625" style="0" customWidth="1"/>
    <col min="22" max="22" width="6.75390625" style="0" customWidth="1"/>
    <col min="23" max="23" width="9.625" style="0" customWidth="1"/>
    <col min="24" max="24" width="5.25390625" style="0" customWidth="1"/>
    <col min="25" max="25" width="10.625" style="0" customWidth="1"/>
    <col min="26" max="26" width="6.125" style="0" bestFit="1" customWidth="1"/>
    <col min="27" max="27" width="6.125" style="0" customWidth="1"/>
    <col min="29" max="29" width="6.00390625" style="0" customWidth="1"/>
    <col min="30" max="30" width="6.125" style="0" customWidth="1"/>
    <col min="31" max="31" width="3.00390625" style="0" customWidth="1"/>
    <col min="32" max="32" width="7.25390625" style="0" customWidth="1"/>
  </cols>
  <sheetData>
    <row r="1" spans="1:29" ht="15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30"/>
      <c r="X1" s="30"/>
      <c r="Y1" s="68" t="s">
        <v>32</v>
      </c>
      <c r="Z1" s="68"/>
      <c r="AA1" s="68"/>
      <c r="AB1" s="68"/>
      <c r="AC1" s="68"/>
    </row>
    <row r="2" spans="1:29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30"/>
      <c r="X2" s="30"/>
      <c r="Y2" s="68" t="s">
        <v>17</v>
      </c>
      <c r="Z2" s="68"/>
      <c r="AA2" s="68"/>
      <c r="AB2" s="68"/>
      <c r="AC2" s="68"/>
    </row>
    <row r="3" spans="1:29" ht="15.75" customHeight="1">
      <c r="A3" s="20"/>
      <c r="B3" s="20"/>
      <c r="C3" s="20"/>
      <c r="D3" s="20"/>
      <c r="E3" s="2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30"/>
      <c r="X3" s="30"/>
      <c r="Y3" s="68" t="s">
        <v>18</v>
      </c>
      <c r="Z3" s="68"/>
      <c r="AA3" s="68"/>
      <c r="AB3" s="68"/>
      <c r="AC3" s="68"/>
    </row>
    <row r="4" spans="1:34" ht="15.75">
      <c r="A4" s="20"/>
      <c r="B4" s="20"/>
      <c r="C4" s="20"/>
      <c r="D4" s="20"/>
      <c r="E4" s="43" t="s">
        <v>30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E4" s="2"/>
      <c r="AF4" s="2"/>
      <c r="AG4" s="2"/>
      <c r="AH4" s="2"/>
    </row>
    <row r="5" spans="1:29" ht="15.75">
      <c r="A5" s="20"/>
      <c r="B5" s="20"/>
      <c r="C5" s="20"/>
      <c r="D5" s="20"/>
      <c r="E5" s="81" t="s">
        <v>53</v>
      </c>
      <c r="F5" s="81"/>
      <c r="G5" s="81"/>
      <c r="H5" s="81"/>
      <c r="I5" s="81"/>
      <c r="J5" s="20"/>
      <c r="K5" s="20"/>
      <c r="L5" s="22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29" ht="13.5" customHeight="1">
      <c r="A6" s="2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s="32" customFormat="1" ht="20.25" customHeight="1">
      <c r="A7" s="21" t="s">
        <v>54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pans="1:29" ht="15.75">
      <c r="A8" s="33" t="s">
        <v>55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22"/>
      <c r="N8" s="22"/>
      <c r="O8" s="22"/>
      <c r="P8" s="22"/>
      <c r="Q8" s="22"/>
      <c r="R8" s="22"/>
      <c r="S8" s="22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29" ht="13.5" customHeight="1">
      <c r="A9" s="82" t="s">
        <v>31</v>
      </c>
      <c r="B9" s="82"/>
      <c r="C9" s="82"/>
      <c r="D9" s="82"/>
      <c r="E9" s="82"/>
      <c r="F9" s="82"/>
      <c r="G9" s="82"/>
      <c r="H9" s="82"/>
      <c r="I9" s="82"/>
      <c r="J9" s="82"/>
      <c r="K9" s="30"/>
      <c r="L9" s="30"/>
      <c r="M9" s="24" t="s">
        <v>21</v>
      </c>
      <c r="N9" s="24"/>
      <c r="O9" s="24"/>
      <c r="P9" s="24"/>
      <c r="Q9" s="24"/>
      <c r="R9" s="24"/>
      <c r="S9" s="24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s="1" customFormat="1" ht="12.75" customHeight="1">
      <c r="A10" s="86" t="s">
        <v>56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24"/>
      <c r="N10" s="24"/>
      <c r="O10" s="24"/>
      <c r="P10" s="24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ht="15.75">
      <c r="A11" s="33" t="s">
        <v>57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22"/>
      <c r="N11" s="22"/>
      <c r="O11" s="22"/>
      <c r="P11" s="22"/>
      <c r="Q11" s="22"/>
      <c r="R11" s="22"/>
      <c r="S11" s="22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s="54" customFormat="1" ht="15.75">
      <c r="A12" s="34" t="s">
        <v>58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  <c r="N12" s="35"/>
      <c r="O12" s="35"/>
      <c r="P12" s="35"/>
      <c r="Q12" s="35"/>
      <c r="R12" s="3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12.75" customHeight="1">
      <c r="A13" s="20"/>
      <c r="B13" s="20"/>
      <c r="C13" s="20"/>
      <c r="D13" s="20" t="s">
        <v>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80" t="s">
        <v>2</v>
      </c>
      <c r="AC13" s="80"/>
    </row>
    <row r="14" spans="1:31" ht="12.75" customHeight="1">
      <c r="A14" s="83" t="s">
        <v>33</v>
      </c>
      <c r="B14" s="83" t="s">
        <v>22</v>
      </c>
      <c r="C14" s="96" t="s">
        <v>23</v>
      </c>
      <c r="D14" s="83" t="s">
        <v>24</v>
      </c>
      <c r="E14" s="83" t="s">
        <v>25</v>
      </c>
      <c r="F14" s="83" t="s">
        <v>51</v>
      </c>
      <c r="G14" s="99" t="s">
        <v>26</v>
      </c>
      <c r="H14" s="100"/>
      <c r="I14" s="83" t="s">
        <v>29</v>
      </c>
      <c r="J14" s="83" t="s">
        <v>50</v>
      </c>
      <c r="K14" s="83" t="s">
        <v>47</v>
      </c>
      <c r="L14" s="94" t="s">
        <v>8</v>
      </c>
      <c r="M14" s="95"/>
      <c r="N14" s="95"/>
      <c r="O14" s="95"/>
      <c r="P14" s="95"/>
      <c r="Q14" s="77" t="s">
        <v>59</v>
      </c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9"/>
      <c r="AD14" s="7"/>
      <c r="AE14" s="7"/>
    </row>
    <row r="15" spans="1:31" ht="12.75">
      <c r="A15" s="84"/>
      <c r="B15" s="84"/>
      <c r="C15" s="97"/>
      <c r="D15" s="87"/>
      <c r="E15" s="83"/>
      <c r="F15" s="84"/>
      <c r="G15" s="101"/>
      <c r="H15" s="102"/>
      <c r="I15" s="85"/>
      <c r="J15" s="87"/>
      <c r="K15" s="87"/>
      <c r="L15" s="95"/>
      <c r="M15" s="95"/>
      <c r="N15" s="95"/>
      <c r="O15" s="95"/>
      <c r="P15" s="95"/>
      <c r="Q15" s="74" t="s">
        <v>48</v>
      </c>
      <c r="R15" s="75"/>
      <c r="S15" s="76"/>
      <c r="T15" s="74" t="s">
        <v>49</v>
      </c>
      <c r="U15" s="75"/>
      <c r="V15" s="75"/>
      <c r="W15" s="75"/>
      <c r="X15" s="76"/>
      <c r="Y15" s="89" t="s">
        <v>6</v>
      </c>
      <c r="Z15" s="89"/>
      <c r="AA15" s="89"/>
      <c r="AB15" s="89"/>
      <c r="AC15" s="89"/>
      <c r="AD15" s="8"/>
      <c r="AE15" s="8"/>
    </row>
    <row r="16" spans="1:31" ht="12.75" customHeight="1">
      <c r="A16" s="84"/>
      <c r="B16" s="84"/>
      <c r="C16" s="97"/>
      <c r="D16" s="87"/>
      <c r="E16" s="83"/>
      <c r="F16" s="84"/>
      <c r="G16" s="103"/>
      <c r="H16" s="104"/>
      <c r="I16" s="85"/>
      <c r="J16" s="87"/>
      <c r="K16" s="87"/>
      <c r="L16" s="90" t="s">
        <v>7</v>
      </c>
      <c r="M16" s="90"/>
      <c r="N16" s="90"/>
      <c r="O16" s="69" t="s">
        <v>3</v>
      </c>
      <c r="P16" s="70"/>
      <c r="Q16" s="71" t="s">
        <v>7</v>
      </c>
      <c r="R16" s="72"/>
      <c r="S16" s="73"/>
      <c r="T16" s="71" t="s">
        <v>7</v>
      </c>
      <c r="U16" s="72"/>
      <c r="V16" s="73"/>
      <c r="W16" s="69" t="s">
        <v>3</v>
      </c>
      <c r="X16" s="70"/>
      <c r="Y16" s="71" t="s">
        <v>7</v>
      </c>
      <c r="Z16" s="72"/>
      <c r="AA16" s="73"/>
      <c r="AB16" s="69" t="s">
        <v>3</v>
      </c>
      <c r="AC16" s="70"/>
      <c r="AD16" s="8"/>
      <c r="AE16" s="8"/>
    </row>
    <row r="17" spans="1:31" ht="51">
      <c r="A17" s="84"/>
      <c r="B17" s="84"/>
      <c r="C17" s="98"/>
      <c r="D17" s="87"/>
      <c r="E17" s="83"/>
      <c r="F17" s="84"/>
      <c r="G17" s="25" t="s">
        <v>27</v>
      </c>
      <c r="H17" s="25" t="s">
        <v>28</v>
      </c>
      <c r="I17" s="85"/>
      <c r="J17" s="87"/>
      <c r="K17" s="87"/>
      <c r="L17" s="28" t="s">
        <v>0</v>
      </c>
      <c r="M17" s="28" t="s">
        <v>4</v>
      </c>
      <c r="N17" s="27" t="s">
        <v>5</v>
      </c>
      <c r="O17" s="28" t="s">
        <v>0</v>
      </c>
      <c r="P17" s="28" t="s">
        <v>4</v>
      </c>
      <c r="Q17" s="28" t="s">
        <v>0</v>
      </c>
      <c r="R17" s="28" t="s">
        <v>4</v>
      </c>
      <c r="S17" s="28" t="s">
        <v>5</v>
      </c>
      <c r="T17" s="28" t="s">
        <v>0</v>
      </c>
      <c r="U17" s="28" t="s">
        <v>4</v>
      </c>
      <c r="V17" s="28" t="s">
        <v>5</v>
      </c>
      <c r="W17" s="28" t="s">
        <v>0</v>
      </c>
      <c r="X17" s="28" t="s">
        <v>4</v>
      </c>
      <c r="Y17" s="28" t="s">
        <v>0</v>
      </c>
      <c r="Z17" s="28" t="s">
        <v>4</v>
      </c>
      <c r="AA17" s="28" t="s">
        <v>5</v>
      </c>
      <c r="AB17" s="28" t="s">
        <v>0</v>
      </c>
      <c r="AC17" s="28" t="s">
        <v>4</v>
      </c>
      <c r="AD17" s="5"/>
      <c r="AE17" s="4"/>
    </row>
    <row r="18" spans="1:31" ht="12.75">
      <c r="A18" s="29">
        <v>1</v>
      </c>
      <c r="B18" s="29">
        <v>2</v>
      </c>
      <c r="C18" s="29">
        <v>3</v>
      </c>
      <c r="D18" s="29">
        <v>4</v>
      </c>
      <c r="E18" s="29">
        <v>5</v>
      </c>
      <c r="F18" s="29">
        <v>6</v>
      </c>
      <c r="G18" s="29">
        <v>7</v>
      </c>
      <c r="H18" s="29">
        <v>8</v>
      </c>
      <c r="I18" s="29">
        <v>9</v>
      </c>
      <c r="J18" s="29">
        <v>10</v>
      </c>
      <c r="K18" s="29">
        <v>11</v>
      </c>
      <c r="L18" s="26">
        <v>12</v>
      </c>
      <c r="M18" s="26">
        <v>13</v>
      </c>
      <c r="N18" s="26">
        <v>14</v>
      </c>
      <c r="O18" s="26">
        <f>N18+1</f>
        <v>15</v>
      </c>
      <c r="P18" s="26">
        <v>16</v>
      </c>
      <c r="Q18" s="26">
        <v>17</v>
      </c>
      <c r="R18" s="26">
        <v>18</v>
      </c>
      <c r="S18" s="26">
        <f aca="true" t="shared" si="0" ref="S18:AB18">R18+1</f>
        <v>19</v>
      </c>
      <c r="T18" s="26">
        <f t="shared" si="0"/>
        <v>20</v>
      </c>
      <c r="U18" s="26">
        <v>20</v>
      </c>
      <c r="V18" s="26">
        <f t="shared" si="0"/>
        <v>21</v>
      </c>
      <c r="W18" s="26">
        <f t="shared" si="0"/>
        <v>22</v>
      </c>
      <c r="X18" s="26">
        <v>23</v>
      </c>
      <c r="Y18" s="26">
        <f t="shared" si="0"/>
        <v>24</v>
      </c>
      <c r="Z18" s="26">
        <v>25</v>
      </c>
      <c r="AA18" s="26">
        <f t="shared" si="0"/>
        <v>26</v>
      </c>
      <c r="AB18" s="26">
        <f t="shared" si="0"/>
        <v>27</v>
      </c>
      <c r="AC18" s="26">
        <v>28</v>
      </c>
      <c r="AD18" s="6"/>
      <c r="AE18" s="6"/>
    </row>
    <row r="19" spans="1:32" s="40" customFormat="1" ht="12.75">
      <c r="A19" s="65" t="s">
        <v>35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7"/>
      <c r="AD19" s="38"/>
      <c r="AE19" s="38"/>
      <c r="AF19" s="38"/>
    </row>
    <row r="20" spans="1:32" s="40" customFormat="1" ht="12.75">
      <c r="A20" s="88" t="s">
        <v>9</v>
      </c>
      <c r="B20" s="88"/>
      <c r="C20" s="88"/>
      <c r="D20" s="88"/>
      <c r="E20" s="88"/>
      <c r="F20" s="41"/>
      <c r="G20" s="41"/>
      <c r="H20" s="42"/>
      <c r="I20" s="42">
        <v>0</v>
      </c>
      <c r="J20" s="42"/>
      <c r="K20" s="42"/>
      <c r="L20" s="42">
        <v>0</v>
      </c>
      <c r="M20" s="41">
        <v>0</v>
      </c>
      <c r="N20" s="41">
        <v>0</v>
      </c>
      <c r="O20" s="41">
        <v>0</v>
      </c>
      <c r="P20" s="41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39"/>
      <c r="AE20" s="39"/>
      <c r="AF20" s="39"/>
    </row>
    <row r="21" spans="1:32" s="40" customFormat="1" ht="12.75">
      <c r="A21" s="65" t="s">
        <v>34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7"/>
      <c r="AD21" s="38"/>
      <c r="AE21" s="39"/>
      <c r="AF21" s="39"/>
    </row>
    <row r="22" spans="1:32" ht="78.75">
      <c r="A22" s="14">
        <v>1</v>
      </c>
      <c r="B22" s="14" t="s">
        <v>39</v>
      </c>
      <c r="C22" s="14" t="s">
        <v>38</v>
      </c>
      <c r="D22" s="14" t="s">
        <v>14</v>
      </c>
      <c r="E22" s="14" t="s">
        <v>37</v>
      </c>
      <c r="F22" s="15">
        <v>42132</v>
      </c>
      <c r="G22" s="15">
        <v>45625</v>
      </c>
      <c r="H22" s="16"/>
      <c r="I22" s="17">
        <v>9347</v>
      </c>
      <c r="J22" s="14" t="s">
        <v>16</v>
      </c>
      <c r="K22" s="9" t="s">
        <v>15</v>
      </c>
      <c r="L22" s="18">
        <v>940.80721</v>
      </c>
      <c r="M22" s="16"/>
      <c r="N22" s="16"/>
      <c r="O22" s="17"/>
      <c r="P22" s="16"/>
      <c r="Q22" s="17"/>
      <c r="R22" s="17">
        <v>0.93195</v>
      </c>
      <c r="S22" s="17"/>
      <c r="T22" s="18">
        <v>104.53414</v>
      </c>
      <c r="U22" s="17">
        <v>0.93195</v>
      </c>
      <c r="V22" s="17"/>
      <c r="W22" s="18"/>
      <c r="X22" s="16"/>
      <c r="Y22" s="18">
        <f>Q22+L22-T22</f>
        <v>836.2730700000001</v>
      </c>
      <c r="Z22" s="17">
        <f aca="true" t="shared" si="1" ref="Y22:AA25">R22+M22-U22</f>
        <v>0</v>
      </c>
      <c r="AA22" s="17">
        <f t="shared" si="1"/>
        <v>0</v>
      </c>
      <c r="AB22" s="18">
        <f>O22-W22</f>
        <v>0</v>
      </c>
      <c r="AC22" s="16"/>
      <c r="AD22" s="10"/>
      <c r="AE22" s="3"/>
      <c r="AF22" s="3"/>
    </row>
    <row r="23" spans="1:32" ht="78.75">
      <c r="A23" s="14">
        <v>2</v>
      </c>
      <c r="B23" s="14" t="s">
        <v>41</v>
      </c>
      <c r="C23" s="14" t="s">
        <v>44</v>
      </c>
      <c r="D23" s="14" t="s">
        <v>14</v>
      </c>
      <c r="E23" s="14" t="s">
        <v>37</v>
      </c>
      <c r="F23" s="15">
        <v>42193</v>
      </c>
      <c r="G23" s="15">
        <v>45625</v>
      </c>
      <c r="H23" s="16"/>
      <c r="I23" s="17">
        <v>8130</v>
      </c>
      <c r="J23" s="14" t="s">
        <v>16</v>
      </c>
      <c r="K23" s="9" t="s">
        <v>15</v>
      </c>
      <c r="L23" s="18">
        <v>1293.60988</v>
      </c>
      <c r="M23" s="16"/>
      <c r="N23" s="16"/>
      <c r="O23" s="17"/>
      <c r="P23" s="16"/>
      <c r="Q23" s="17"/>
      <c r="R23" s="17">
        <v>1.28143</v>
      </c>
      <c r="S23" s="17"/>
      <c r="T23" s="18">
        <v>143.73443</v>
      </c>
      <c r="U23" s="17">
        <v>1.28143</v>
      </c>
      <c r="V23" s="17"/>
      <c r="W23" s="18"/>
      <c r="X23" s="16"/>
      <c r="Y23" s="18">
        <f t="shared" si="1"/>
        <v>1149.87545</v>
      </c>
      <c r="Z23" s="17">
        <f t="shared" si="1"/>
        <v>0</v>
      </c>
      <c r="AA23" s="17">
        <f t="shared" si="1"/>
        <v>0</v>
      </c>
      <c r="AB23" s="18">
        <f>O23-W23</f>
        <v>0</v>
      </c>
      <c r="AC23" s="16"/>
      <c r="AD23" s="10"/>
      <c r="AE23" s="3"/>
      <c r="AF23" s="3"/>
    </row>
    <row r="24" spans="1:32" ht="78.75">
      <c r="A24" s="14">
        <v>3</v>
      </c>
      <c r="B24" s="14" t="s">
        <v>42</v>
      </c>
      <c r="C24" s="14" t="s">
        <v>45</v>
      </c>
      <c r="D24" s="14" t="s">
        <v>14</v>
      </c>
      <c r="E24" s="14" t="s">
        <v>37</v>
      </c>
      <c r="F24" s="15">
        <v>42306</v>
      </c>
      <c r="G24" s="15">
        <v>45625</v>
      </c>
      <c r="H24" s="16"/>
      <c r="I24" s="17">
        <v>3355</v>
      </c>
      <c r="J24" s="14" t="s">
        <v>16</v>
      </c>
      <c r="K24" s="9" t="s">
        <v>15</v>
      </c>
      <c r="L24" s="18">
        <v>1008.65386</v>
      </c>
      <c r="M24" s="16"/>
      <c r="N24" s="16"/>
      <c r="O24" s="17"/>
      <c r="P24" s="16"/>
      <c r="Q24" s="17"/>
      <c r="R24" s="17">
        <v>0.99916</v>
      </c>
      <c r="S24" s="17"/>
      <c r="T24" s="18">
        <v>112.07265</v>
      </c>
      <c r="U24" s="17">
        <v>0.99916</v>
      </c>
      <c r="V24" s="17"/>
      <c r="W24" s="18"/>
      <c r="X24" s="16"/>
      <c r="Y24" s="18">
        <f t="shared" si="1"/>
        <v>896.58121</v>
      </c>
      <c r="Z24" s="17">
        <f t="shared" si="1"/>
        <v>0</v>
      </c>
      <c r="AA24" s="17">
        <f t="shared" si="1"/>
        <v>0</v>
      </c>
      <c r="AB24" s="18">
        <f>O24-W24</f>
        <v>0</v>
      </c>
      <c r="AC24" s="16"/>
      <c r="AD24" s="10"/>
      <c r="AE24" s="3"/>
      <c r="AF24" s="3"/>
    </row>
    <row r="25" spans="1:32" ht="78.75">
      <c r="A25" s="14">
        <v>4</v>
      </c>
      <c r="B25" s="14" t="s">
        <v>40</v>
      </c>
      <c r="C25" s="14" t="s">
        <v>46</v>
      </c>
      <c r="D25" s="14" t="s">
        <v>14</v>
      </c>
      <c r="E25" s="14" t="s">
        <v>37</v>
      </c>
      <c r="F25" s="15">
        <v>42537</v>
      </c>
      <c r="G25" s="15">
        <v>45625</v>
      </c>
      <c r="H25" s="16"/>
      <c r="I25" s="17">
        <v>10184</v>
      </c>
      <c r="J25" s="19">
        <v>0.001</v>
      </c>
      <c r="K25" s="9" t="s">
        <v>15</v>
      </c>
      <c r="L25" s="18">
        <v>5296.92027</v>
      </c>
      <c r="M25" s="16"/>
      <c r="N25" s="16"/>
      <c r="O25" s="17"/>
      <c r="P25" s="16"/>
      <c r="Q25" s="17"/>
      <c r="R25" s="17">
        <v>5.24707</v>
      </c>
      <c r="S25" s="17"/>
      <c r="T25" s="18">
        <v>588.5467</v>
      </c>
      <c r="U25" s="17">
        <v>5.24707</v>
      </c>
      <c r="V25" s="16"/>
      <c r="W25" s="18"/>
      <c r="X25" s="16"/>
      <c r="Y25" s="18">
        <f t="shared" si="1"/>
        <v>4708.37357</v>
      </c>
      <c r="Z25" s="17">
        <f t="shared" si="1"/>
        <v>0</v>
      </c>
      <c r="AA25" s="17">
        <f t="shared" si="1"/>
        <v>0</v>
      </c>
      <c r="AB25" s="18">
        <f>O25-W25</f>
        <v>0</v>
      </c>
      <c r="AC25" s="16"/>
      <c r="AD25" s="10"/>
      <c r="AE25" s="3"/>
      <c r="AF25" s="3"/>
    </row>
    <row r="26" spans="1:32" s="49" customFormat="1" ht="12.75" customHeight="1">
      <c r="A26" s="91" t="s">
        <v>10</v>
      </c>
      <c r="B26" s="92"/>
      <c r="C26" s="92"/>
      <c r="D26" s="92"/>
      <c r="E26" s="93"/>
      <c r="F26" s="44"/>
      <c r="G26" s="44"/>
      <c r="H26" s="44"/>
      <c r="I26" s="45">
        <f>SUM(I22:I25)</f>
        <v>31016</v>
      </c>
      <c r="J26" s="46"/>
      <c r="K26" s="46"/>
      <c r="L26" s="45">
        <f aca="true" t="shared" si="2" ref="L26:AC26">SUM(L22:L25)</f>
        <v>8539.99122</v>
      </c>
      <c r="M26" s="46">
        <f t="shared" si="2"/>
        <v>0</v>
      </c>
      <c r="N26" s="46">
        <f t="shared" si="2"/>
        <v>0</v>
      </c>
      <c r="O26" s="46">
        <f t="shared" si="2"/>
        <v>0</v>
      </c>
      <c r="P26" s="46">
        <f t="shared" si="2"/>
        <v>0</v>
      </c>
      <c r="Q26" s="46">
        <f t="shared" si="2"/>
        <v>0</v>
      </c>
      <c r="R26" s="46">
        <f t="shared" si="2"/>
        <v>8.45961</v>
      </c>
      <c r="S26" s="46">
        <f t="shared" si="2"/>
        <v>0</v>
      </c>
      <c r="T26" s="45">
        <f t="shared" si="2"/>
        <v>948.88792</v>
      </c>
      <c r="U26" s="46">
        <f t="shared" si="2"/>
        <v>8.45961</v>
      </c>
      <c r="V26" s="46">
        <f t="shared" si="2"/>
        <v>0</v>
      </c>
      <c r="W26" s="46">
        <f t="shared" si="2"/>
        <v>0</v>
      </c>
      <c r="X26" s="46">
        <f t="shared" si="2"/>
        <v>0</v>
      </c>
      <c r="Y26" s="45">
        <f>SUM(Y22:Y25)</f>
        <v>7591.1033</v>
      </c>
      <c r="Z26" s="46">
        <f t="shared" si="2"/>
        <v>0</v>
      </c>
      <c r="AA26" s="46">
        <f t="shared" si="2"/>
        <v>0</v>
      </c>
      <c r="AB26" s="46">
        <f t="shared" si="2"/>
        <v>0</v>
      </c>
      <c r="AC26" s="46">
        <f t="shared" si="2"/>
        <v>0</v>
      </c>
      <c r="AD26" s="47"/>
      <c r="AE26" s="48"/>
      <c r="AF26" s="48"/>
    </row>
    <row r="27" spans="1:32" s="50" customFormat="1" ht="17.25" customHeight="1">
      <c r="A27" s="65" t="s">
        <v>52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7"/>
      <c r="AD27" s="52"/>
      <c r="AE27" s="52"/>
      <c r="AF27" s="52"/>
    </row>
    <row r="28" spans="1:32" s="50" customFormat="1" ht="12.75">
      <c r="A28" s="64" t="s">
        <v>11</v>
      </c>
      <c r="B28" s="64"/>
      <c r="C28" s="64"/>
      <c r="D28" s="64"/>
      <c r="E28" s="64"/>
      <c r="F28" s="56"/>
      <c r="G28" s="56"/>
      <c r="H28" s="57"/>
      <c r="I28" s="58"/>
      <c r="J28" s="42"/>
      <c r="K28" s="42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1"/>
      <c r="AE28" s="52"/>
      <c r="AF28" s="52"/>
    </row>
    <row r="29" spans="1:32" s="50" customFormat="1" ht="14.25" customHeight="1">
      <c r="A29" s="65" t="s">
        <v>36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7"/>
      <c r="AD29" s="52"/>
      <c r="AE29" s="52"/>
      <c r="AF29" s="52"/>
    </row>
    <row r="30" spans="1:32" s="50" customFormat="1" ht="12.75">
      <c r="A30" s="64" t="s">
        <v>12</v>
      </c>
      <c r="B30" s="64"/>
      <c r="C30" s="64"/>
      <c r="D30" s="64"/>
      <c r="E30" s="64"/>
      <c r="F30" s="42"/>
      <c r="G30" s="42"/>
      <c r="H30" s="42"/>
      <c r="I30" s="60"/>
      <c r="J30" s="60"/>
      <c r="K30" s="60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51"/>
      <c r="AE30" s="52"/>
      <c r="AF30" s="52"/>
    </row>
    <row r="31" spans="1:32" s="2" customFormat="1" ht="15.75">
      <c r="A31" s="53" t="s">
        <v>13</v>
      </c>
      <c r="B31" s="62"/>
      <c r="C31" s="62"/>
      <c r="D31" s="62"/>
      <c r="E31" s="63"/>
      <c r="F31" s="31"/>
      <c r="G31" s="31"/>
      <c r="H31" s="31"/>
      <c r="I31" s="37">
        <f>I26+I28+I30</f>
        <v>31016</v>
      </c>
      <c r="J31" s="37"/>
      <c r="K31" s="37"/>
      <c r="L31" s="37">
        <f aca="true" t="shared" si="3" ref="L31:AC31">L26+L28+L30</f>
        <v>8539.99122</v>
      </c>
      <c r="M31" s="37">
        <f t="shared" si="3"/>
        <v>0</v>
      </c>
      <c r="N31" s="37">
        <f t="shared" si="3"/>
        <v>0</v>
      </c>
      <c r="O31" s="37">
        <f t="shared" si="3"/>
        <v>0</v>
      </c>
      <c r="P31" s="37">
        <f t="shared" si="3"/>
        <v>0</v>
      </c>
      <c r="Q31" s="37">
        <f t="shared" si="3"/>
        <v>0</v>
      </c>
      <c r="R31" s="37">
        <f t="shared" si="3"/>
        <v>8.45961</v>
      </c>
      <c r="S31" s="37">
        <f t="shared" si="3"/>
        <v>0</v>
      </c>
      <c r="T31" s="37">
        <f t="shared" si="3"/>
        <v>948.88792</v>
      </c>
      <c r="U31" s="37">
        <f t="shared" si="3"/>
        <v>8.45961</v>
      </c>
      <c r="V31" s="37">
        <f t="shared" si="3"/>
        <v>0</v>
      </c>
      <c r="W31" s="37">
        <f t="shared" si="3"/>
        <v>0</v>
      </c>
      <c r="X31" s="37">
        <f t="shared" si="3"/>
        <v>0</v>
      </c>
      <c r="Y31" s="37">
        <f t="shared" si="3"/>
        <v>7591.1033</v>
      </c>
      <c r="Z31" s="37">
        <f t="shared" si="3"/>
        <v>0</v>
      </c>
      <c r="AA31" s="37">
        <f t="shared" si="3"/>
        <v>0</v>
      </c>
      <c r="AB31" s="37">
        <f t="shared" si="3"/>
        <v>0</v>
      </c>
      <c r="AC31" s="37">
        <f t="shared" si="3"/>
        <v>0</v>
      </c>
      <c r="AD31" s="12"/>
      <c r="AE31" s="12"/>
      <c r="AF31" s="12"/>
    </row>
    <row r="32" spans="1:32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13"/>
      <c r="AE32" s="13"/>
      <c r="AF32" s="11"/>
    </row>
    <row r="33" spans="1:29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ht="15.75">
      <c r="A34" s="20"/>
      <c r="B34" s="21" t="s">
        <v>19</v>
      </c>
      <c r="C34" s="21"/>
      <c r="D34" s="21"/>
      <c r="E34" s="21"/>
      <c r="F34" s="21"/>
      <c r="G34" s="21"/>
      <c r="H34" s="21"/>
      <c r="I34" s="21"/>
      <c r="J34" s="21"/>
      <c r="K34" s="21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ht="15.75">
      <c r="A35" s="20"/>
      <c r="B35" s="21" t="s">
        <v>20</v>
      </c>
      <c r="C35" s="21"/>
      <c r="D35" s="21"/>
      <c r="E35" s="21"/>
      <c r="F35" s="21"/>
      <c r="G35" s="21"/>
      <c r="H35" s="21"/>
      <c r="I35" s="21"/>
      <c r="J35" s="21" t="s">
        <v>43</v>
      </c>
      <c r="K35" s="21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:29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:29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:29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1:29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1:29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</row>
    <row r="64" spans="1:29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1:29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1:29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1:29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pans="1:29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</row>
    <row r="69" spans="1:29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  <row r="70" spans="1:29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1:29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1:29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1:29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</row>
    <row r="74" spans="1:29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</row>
    <row r="75" spans="1:29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1:29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1:29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</row>
    <row r="78" spans="1:29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</row>
    <row r="79" spans="1:29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</row>
  </sheetData>
  <sheetProtection/>
  <mergeCells count="37">
    <mergeCell ref="O16:P16"/>
    <mergeCell ref="K14:K17"/>
    <mergeCell ref="B14:B17"/>
    <mergeCell ref="D14:D17"/>
    <mergeCell ref="L14:P15"/>
    <mergeCell ref="C14:C17"/>
    <mergeCell ref="G14:H16"/>
    <mergeCell ref="A27:AC27"/>
    <mergeCell ref="A20:E20"/>
    <mergeCell ref="Y15:AC15"/>
    <mergeCell ref="L16:N16"/>
    <mergeCell ref="AB16:AC16"/>
    <mergeCell ref="A26:E26"/>
    <mergeCell ref="A19:AC19"/>
    <mergeCell ref="A21:AC21"/>
    <mergeCell ref="Q16:S16"/>
    <mergeCell ref="T16:V16"/>
    <mergeCell ref="Y3:AC3"/>
    <mergeCell ref="Y2:AC2"/>
    <mergeCell ref="E5:I5"/>
    <mergeCell ref="A9:J9"/>
    <mergeCell ref="E14:E17"/>
    <mergeCell ref="F14:F17"/>
    <mergeCell ref="I14:I17"/>
    <mergeCell ref="A10:L10"/>
    <mergeCell ref="J14:J17"/>
    <mergeCell ref="A14:A17"/>
    <mergeCell ref="A28:E28"/>
    <mergeCell ref="A29:AC29"/>
    <mergeCell ref="A30:E30"/>
    <mergeCell ref="Y1:AC1"/>
    <mergeCell ref="W16:X16"/>
    <mergeCell ref="Y16:AA16"/>
    <mergeCell ref="Q15:S15"/>
    <mergeCell ref="T15:X15"/>
    <mergeCell ref="Q14:AC14"/>
    <mergeCell ref="AB13:AC13"/>
  </mergeCells>
  <printOptions/>
  <pageMargins left="0.1968503937007874" right="0.1968503937007874" top="0.3937007874015748" bottom="0.3937007874015748" header="0.3937007874015748" footer="0.5118110236220472"/>
  <pageSetup fitToHeight="1" fitToWidth="1" horizontalDpi="1200" verticalDpi="12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Невайкина Марина Михайловна</cp:lastModifiedBy>
  <cp:lastPrinted>2020-09-28T04:31:04Z</cp:lastPrinted>
  <dcterms:created xsi:type="dcterms:W3CDTF">2000-10-03T09:28:13Z</dcterms:created>
  <dcterms:modified xsi:type="dcterms:W3CDTF">2020-09-28T04:45:55Z</dcterms:modified>
  <cp:category/>
  <cp:version/>
  <cp:contentType/>
  <cp:contentStatus/>
</cp:coreProperties>
</file>