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5" windowWidth="11970" windowHeight="654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<sst xmlns="http://schemas.openxmlformats.org/spreadsheetml/2006/main" count="121" uniqueCount="68">
  <si>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</si>
  <si>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</si>
  <si>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</si>
  <si>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</si>
  <si>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</si>
  <si>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</si>
  <si>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</si>
  <si>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</si>
  <si>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</si>
  <si>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</si>
  <si>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</si>
  <si>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</si>
  <si>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</si>
  <si>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</si>
  <si>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</si>
  <si>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</si>
  <si>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</si>
  <si>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0</t>
  </si>
  <si>
    <t>2/3 ставки рефинансирования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</si>
  <si>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</si>
  <si>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</si>
  <si>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</si>
  <si>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</si>
  <si>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</si>
  <si>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</si>
  <si>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</si>
  <si>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</si>
  <si>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</si>
  <si>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</si>
  <si>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</si>
  <si>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</si>
  <si>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</si>
  <si>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</si>
  <si>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 мость обслуживания долгового обязательства, (в%)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</si>
  <si>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</si>
  <si>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</si>
  <si>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</si>
  <si>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</si>
  <si>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</si>
  <si>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</si>
  <si>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3.Кредиты,полученные Шелеховским районом от кредитных организаций</t>
  </si>
  <si>
    <t>4. Муниципальные гарантии Шелеховского района</t>
  </si>
  <si>
    <t xml:space="preserve">Министерство финансов Иркутской области </t>
  </si>
  <si>
    <t xml:space="preserve">Бюджетный кредит договор от 23.04.2014 № 9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</si>
  <si>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</si>
  <si>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</si>
  <si>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</si>
  <si>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</si>
  <si>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</si>
  <si>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</si>
  <si>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21.04.2014 №304-рп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</si>
  <si>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</si>
  <si>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</si>
  <si>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</si>
  <si>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Утверждено решением Думы Шелеховского муниципального района от 22.12.2016 года № 38-рд "О бюджете Шелеховского района на 2017 год, плановый период 2018 и 2019 годов":</t>
  </si>
  <si>
    <t xml:space="preserve">Начислено в 2017 году </t>
  </si>
  <si>
    <r>
      <t xml:space="preserve">Верхний предел муниципального долга, установленный по состоянию на 1 января 2018 г. </t>
    </r>
    <r>
      <rPr>
        <u val="single"/>
        <sz val="12"/>
        <rFont val="Times New Roman"/>
        <family val="1"/>
      </rPr>
      <t>24 467,6</t>
    </r>
    <r>
      <rPr>
        <sz val="12"/>
        <rFont val="Times New Roman"/>
        <family val="1"/>
      </rPr>
      <t xml:space="preserve"> тыс.руб. </t>
    </r>
  </si>
  <si>
    <r>
      <t xml:space="preserve">Объем доходов без учета безвозмездных поступлений   </t>
    </r>
    <r>
      <rPr>
        <u val="single"/>
        <sz val="12"/>
        <rFont val="Times New Roman"/>
        <family val="1"/>
      </rPr>
      <t xml:space="preserve">462 212,2 </t>
    </r>
    <r>
      <rPr>
        <sz val="12"/>
        <rFont val="Times New Roman"/>
        <family val="1"/>
      </rPr>
      <t>тыс.руб.</t>
    </r>
  </si>
  <si>
    <t>Форма обеспе чения обязатель ства</t>
  </si>
  <si>
    <t>Погашено в 2017 году</t>
  </si>
  <si>
    <t>Кредит кредитной организации договор от 01.09.2017 №8586001-70246-0</t>
  </si>
  <si>
    <t>Муниципальный контракт от 09.08.2017 № 2017.334602</t>
  </si>
  <si>
    <t>Финансовое управление Администрации Шелеховского муниципального района</t>
  </si>
  <si>
    <t xml:space="preserve">ПАО "Сбербанк России" </t>
  </si>
  <si>
    <t>по состоянию на 01.01.2018 года</t>
  </si>
  <si>
    <r>
      <t xml:space="preserve">Предельный объем расходов на обслуживание муниципального долга </t>
    </r>
    <r>
      <rPr>
        <u val="single"/>
        <sz val="12"/>
        <rFont val="Times New Roman"/>
        <family val="1"/>
      </rPr>
      <t>311,0</t>
    </r>
    <r>
      <rPr>
        <sz val="12"/>
        <rFont val="Times New Roman"/>
        <family val="1"/>
      </rPr>
      <t xml:space="preserve"> тыс. руб.</t>
    </r>
  </si>
  <si>
    <r>
      <t xml:space="preserve">Объем муниципального долга по состоянию на 01.01.2018 г. </t>
    </r>
    <r>
      <rPr>
        <u val="single"/>
        <sz val="12"/>
        <rFont val="Times New Roman"/>
        <family val="1"/>
      </rPr>
      <t>9 469,0</t>
    </r>
    <r>
      <rPr>
        <sz val="12"/>
        <rFont val="Times New Roman"/>
        <family val="1"/>
      </rPr>
      <t xml:space="preserve"> тыс.руб.</t>
    </r>
  </si>
  <si>
    <t>Задолженность по состоянию на 01.01.18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</si>
</sst>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%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9.25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00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7"/>
      <c r="X1" s="47"/>
      <c r="Y1" s="58" t="s">
        <v>36</v>
      </c>
      <c r="Z1" s="58"/>
      <c r="AA1" s="58"/>
      <c r="AB1" s="58"/>
      <c r="AC1" s="58"/>
    </row>
    <row r="2" spans="1:29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47"/>
      <c r="X2" s="47"/>
      <c r="Y2" s="58" t="s">
        <v>20</v>
      </c>
      <c r="Z2" s="58"/>
      <c r="AA2" s="58"/>
      <c r="AB2" s="58"/>
      <c r="AC2" s="58"/>
    </row>
    <row r="3" spans="1:29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7"/>
      <c r="X3" s="47"/>
      <c r="Y3" s="58" t="s">
        <v>21</v>
      </c>
      <c r="Z3" s="58"/>
      <c r="AA3" s="58"/>
      <c r="AB3" s="58"/>
      <c r="AC3" s="58"/>
    </row>
    <row r="4" spans="1:34" ht="15.75">
      <c r="A4" s="23"/>
      <c r="B4" s="23"/>
      <c r="C4" s="23"/>
      <c r="D4" s="23"/>
      <c r="E4" s="24" t="s">
        <v>34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E4" s="2"/>
      <c r="AF4" s="2"/>
      <c r="AG4" s="2"/>
      <c r="AH4" s="2"/>
    </row>
    <row r="5" spans="1:29" ht="15.75">
      <c r="A5" s="23"/>
      <c r="B5" s="23"/>
      <c r="C5" s="23"/>
      <c r="D5" s="23"/>
      <c r="E5" s="71" t="s">
        <v>64</v>
      </c>
      <c r="F5" s="71"/>
      <c r="G5" s="71"/>
      <c r="H5" s="71"/>
      <c r="I5" s="71"/>
      <c r="J5" s="23"/>
      <c r="K5" s="23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3.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13.5" customHeight="1">
      <c r="A7" s="24" t="s">
        <v>54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46" t="s">
        <v>56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25"/>
      <c r="N8" s="25"/>
      <c r="O8" s="25"/>
      <c r="P8" s="25"/>
      <c r="Q8" s="25"/>
      <c r="R8" s="25"/>
      <c r="S8" s="25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3.5" customHeight="1">
      <c r="A9" s="72" t="s">
        <v>35</v>
      </c>
      <c r="B9" s="72"/>
      <c r="C9" s="72"/>
      <c r="D9" s="72"/>
      <c r="E9" s="72"/>
      <c r="F9" s="72"/>
      <c r="G9" s="72"/>
      <c r="H9" s="72"/>
      <c r="I9" s="72"/>
      <c r="J9" s="72"/>
      <c r="K9" s="47"/>
      <c r="L9" s="47"/>
      <c r="M9" s="27" t="s">
        <v>24</v>
      </c>
      <c r="N9" s="27"/>
      <c r="O9" s="27"/>
      <c r="P9" s="27"/>
      <c r="Q9" s="27"/>
      <c r="R9" s="27"/>
      <c r="S9" s="27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s="1" customFormat="1" ht="12.75" customHeight="1">
      <c r="A10" s="76" t="s">
        <v>65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.75">
      <c r="A11" s="46" t="s">
        <v>57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5"/>
      <c r="N11" s="25"/>
      <c r="O11" s="25"/>
      <c r="P11" s="25"/>
      <c r="Q11" s="25"/>
      <c r="R11" s="25"/>
      <c r="S11" s="25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>
      <c r="A12" s="46" t="s">
        <v>66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5"/>
      <c r="N12" s="25"/>
      <c r="O12" s="25"/>
      <c r="P12" s="25"/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2.75" customHeight="1">
      <c r="A13" s="23"/>
      <c r="B13" s="23"/>
      <c r="C13" s="23"/>
      <c r="D13" s="23" t="s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70" t="s">
        <v>2</v>
      </c>
      <c r="AC13" s="70"/>
    </row>
    <row r="14" spans="1:31" ht="12.75" customHeight="1">
      <c r="A14" s="73" t="s">
        <v>37</v>
      </c>
      <c r="B14" s="73" t="s">
        <v>25</v>
      </c>
      <c r="C14" s="80" t="s">
        <v>26</v>
      </c>
      <c r="D14" s="73" t="s">
        <v>27</v>
      </c>
      <c r="E14" s="73" t="s">
        <v>28</v>
      </c>
      <c r="F14" s="73" t="s">
        <v>7</v>
      </c>
      <c r="G14" s="83" t="s">
        <v>29</v>
      </c>
      <c r="H14" s="84"/>
      <c r="I14" s="73" t="s">
        <v>32</v>
      </c>
      <c r="J14" s="73" t="s">
        <v>33</v>
      </c>
      <c r="K14" s="73" t="s">
        <v>58</v>
      </c>
      <c r="L14" s="78" t="s">
        <v>9</v>
      </c>
      <c r="M14" s="79"/>
      <c r="N14" s="79"/>
      <c r="O14" s="79"/>
      <c r="P14" s="79"/>
      <c r="Q14" s="67" t="s">
        <v>67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9"/>
      <c r="AE14" s="9"/>
    </row>
    <row r="15" spans="1:31" ht="12.75">
      <c r="A15" s="74"/>
      <c r="B15" s="74"/>
      <c r="C15" s="81"/>
      <c r="D15" s="77"/>
      <c r="E15" s="73"/>
      <c r="F15" s="74"/>
      <c r="G15" s="85"/>
      <c r="H15" s="86"/>
      <c r="I15" s="75"/>
      <c r="J15" s="77"/>
      <c r="K15" s="77"/>
      <c r="L15" s="79"/>
      <c r="M15" s="79"/>
      <c r="N15" s="79"/>
      <c r="O15" s="79"/>
      <c r="P15" s="79"/>
      <c r="Q15" s="64" t="s">
        <v>55</v>
      </c>
      <c r="R15" s="65"/>
      <c r="S15" s="66"/>
      <c r="T15" s="64" t="s">
        <v>59</v>
      </c>
      <c r="U15" s="65"/>
      <c r="V15" s="65"/>
      <c r="W15" s="65"/>
      <c r="X15" s="66"/>
      <c r="Y15" s="93" t="s">
        <v>6</v>
      </c>
      <c r="Z15" s="93"/>
      <c r="AA15" s="93"/>
      <c r="AB15" s="93"/>
      <c r="AC15" s="93"/>
      <c r="AD15" s="10"/>
      <c r="AE15" s="10"/>
    </row>
    <row r="16" spans="1:31" ht="28.5" customHeight="1">
      <c r="A16" s="74"/>
      <c r="B16" s="74"/>
      <c r="C16" s="81"/>
      <c r="D16" s="77"/>
      <c r="E16" s="73"/>
      <c r="F16" s="74"/>
      <c r="G16" s="87"/>
      <c r="H16" s="88"/>
      <c r="I16" s="75"/>
      <c r="J16" s="77"/>
      <c r="K16" s="77"/>
      <c r="L16" s="94" t="s">
        <v>8</v>
      </c>
      <c r="M16" s="94"/>
      <c r="N16" s="94"/>
      <c r="O16" s="59" t="s">
        <v>3</v>
      </c>
      <c r="P16" s="60"/>
      <c r="Q16" s="61" t="s">
        <v>8</v>
      </c>
      <c r="R16" s="62"/>
      <c r="S16" s="63"/>
      <c r="T16" s="61" t="s">
        <v>8</v>
      </c>
      <c r="U16" s="62"/>
      <c r="V16" s="63"/>
      <c r="W16" s="59" t="s">
        <v>3</v>
      </c>
      <c r="X16" s="60"/>
      <c r="Y16" s="61" t="s">
        <v>8</v>
      </c>
      <c r="Z16" s="62"/>
      <c r="AA16" s="63"/>
      <c r="AB16" s="59" t="s">
        <v>3</v>
      </c>
      <c r="AC16" s="60"/>
      <c r="AD16" s="10"/>
      <c r="AE16" s="10"/>
    </row>
    <row r="17" spans="1:31" ht="51">
      <c r="A17" s="74"/>
      <c r="B17" s="74"/>
      <c r="C17" s="82"/>
      <c r="D17" s="77"/>
      <c r="E17" s="73"/>
      <c r="F17" s="74"/>
      <c r="G17" s="28" t="s">
        <v>30</v>
      </c>
      <c r="H17" s="28" t="s">
        <v>31</v>
      </c>
      <c r="I17" s="75"/>
      <c r="J17" s="77"/>
      <c r="K17" s="77"/>
      <c r="L17" s="31" t="s">
        <v>0</v>
      </c>
      <c r="M17" s="31" t="s">
        <v>4</v>
      </c>
      <c r="N17" s="30" t="s">
        <v>5</v>
      </c>
      <c r="O17" s="31" t="s">
        <v>0</v>
      </c>
      <c r="P17" s="31" t="s">
        <v>4</v>
      </c>
      <c r="Q17" s="31" t="s">
        <v>0</v>
      </c>
      <c r="R17" s="31" t="s">
        <v>4</v>
      </c>
      <c r="S17" s="31" t="s">
        <v>5</v>
      </c>
      <c r="T17" s="31" t="s">
        <v>0</v>
      </c>
      <c r="U17" s="31" t="s">
        <v>4</v>
      </c>
      <c r="V17" s="31" t="s">
        <v>5</v>
      </c>
      <c r="W17" s="31" t="s">
        <v>0</v>
      </c>
      <c r="X17" s="31" t="s">
        <v>4</v>
      </c>
      <c r="Y17" s="31" t="s">
        <v>0</v>
      </c>
      <c r="Z17" s="31" t="s">
        <v>4</v>
      </c>
      <c r="AA17" s="31" t="s">
        <v>5</v>
      </c>
      <c r="AB17" s="31" t="s">
        <v>0</v>
      </c>
      <c r="AC17" s="31" t="s">
        <v>4</v>
      </c>
      <c r="AD17" s="6"/>
      <c r="AE17" s="5"/>
    </row>
    <row r="18" spans="1:31" ht="12.7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29">
        <v>12</v>
      </c>
      <c r="M18" s="29">
        <v>13</v>
      </c>
      <c r="N18" s="29">
        <v>14</v>
      </c>
      <c r="O18" s="29">
        <f>N18+1</f>
        <v>15</v>
      </c>
      <c r="P18" s="29">
        <v>16</v>
      </c>
      <c r="Q18" s="29">
        <v>17</v>
      </c>
      <c r="R18" s="29">
        <v>18</v>
      </c>
      <c r="S18" s="29">
        <f aca="true" t="shared" si="0" ref="S18:AB18">R18+1</f>
        <v>19</v>
      </c>
      <c r="T18" s="29">
        <f t="shared" si="0"/>
        <v>20</v>
      </c>
      <c r="U18" s="29">
        <v>20</v>
      </c>
      <c r="V18" s="29">
        <f t="shared" si="0"/>
        <v>21</v>
      </c>
      <c r="W18" s="29">
        <f t="shared" si="0"/>
        <v>22</v>
      </c>
      <c r="X18" s="29">
        <v>23</v>
      </c>
      <c r="Y18" s="29">
        <f t="shared" si="0"/>
        <v>24</v>
      </c>
      <c r="Z18" s="29">
        <v>25</v>
      </c>
      <c r="AA18" s="29">
        <f t="shared" si="0"/>
        <v>26</v>
      </c>
      <c r="AB18" s="29">
        <f t="shared" si="0"/>
        <v>27</v>
      </c>
      <c r="AC18" s="29">
        <v>28</v>
      </c>
      <c r="AD18" s="7"/>
      <c r="AE18" s="7"/>
    </row>
    <row r="19" spans="1:32" ht="12.75">
      <c r="A19" s="89" t="s">
        <v>39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12"/>
      <c r="AE19" s="12"/>
      <c r="AF19" s="12"/>
    </row>
    <row r="20" spans="1:32" ht="12.75">
      <c r="A20" s="92" t="s">
        <v>10</v>
      </c>
      <c r="B20" s="92"/>
      <c r="C20" s="92"/>
      <c r="D20" s="92"/>
      <c r="E20" s="92"/>
      <c r="F20" s="33"/>
      <c r="G20" s="33"/>
      <c r="H20" s="34"/>
      <c r="I20" s="41">
        <v>0</v>
      </c>
      <c r="J20" s="41"/>
      <c r="K20" s="41"/>
      <c r="L20" s="41">
        <v>0</v>
      </c>
      <c r="M20" s="49">
        <v>0</v>
      </c>
      <c r="N20" s="49">
        <v>0</v>
      </c>
      <c r="O20" s="49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3"/>
      <c r="AE20" s="3"/>
      <c r="AF20" s="3"/>
    </row>
    <row r="21" spans="1:32" ht="12.75">
      <c r="A21" s="89" t="s">
        <v>38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12"/>
      <c r="AE21" s="3"/>
      <c r="AF21" s="3"/>
    </row>
    <row r="22" spans="1:32" ht="78.75">
      <c r="A22" s="16">
        <v>1</v>
      </c>
      <c r="B22" s="16" t="s">
        <v>43</v>
      </c>
      <c r="C22" s="16" t="s">
        <v>50</v>
      </c>
      <c r="D22" s="16" t="s">
        <v>15</v>
      </c>
      <c r="E22" s="16" t="s">
        <v>42</v>
      </c>
      <c r="F22" s="17">
        <v>41752</v>
      </c>
      <c r="G22" s="17">
        <v>42846</v>
      </c>
      <c r="H22" s="17">
        <v>42846</v>
      </c>
      <c r="I22" s="19">
        <v>6162</v>
      </c>
      <c r="J22" s="16" t="s">
        <v>18</v>
      </c>
      <c r="K22" s="11" t="s">
        <v>16</v>
      </c>
      <c r="L22" s="19">
        <v>513.5</v>
      </c>
      <c r="M22" s="18"/>
      <c r="N22" s="18"/>
      <c r="O22" s="19"/>
      <c r="P22" s="18"/>
      <c r="Q22" s="19"/>
      <c r="R22" s="19">
        <v>8.58882</v>
      </c>
      <c r="S22" s="19"/>
      <c r="T22" s="20">
        <v>513.5</v>
      </c>
      <c r="U22" s="19">
        <v>8.58882</v>
      </c>
      <c r="V22" s="19"/>
      <c r="W22" s="21"/>
      <c r="X22" s="18"/>
      <c r="Y22" s="19">
        <f>Q22+L22-T22</f>
        <v>0</v>
      </c>
      <c r="Z22" s="18"/>
      <c r="AA22" s="18"/>
      <c r="AB22" s="21">
        <f>O22-W22</f>
        <v>0</v>
      </c>
      <c r="AC22" s="18"/>
      <c r="AD22" s="12"/>
      <c r="AE22" s="3"/>
      <c r="AF22" s="3"/>
    </row>
    <row r="23" spans="1:32" ht="78.75">
      <c r="A23" s="16">
        <v>2</v>
      </c>
      <c r="B23" s="16" t="s">
        <v>45</v>
      </c>
      <c r="C23" s="16" t="s">
        <v>44</v>
      </c>
      <c r="D23" s="16" t="s">
        <v>15</v>
      </c>
      <c r="E23" s="16" t="s">
        <v>42</v>
      </c>
      <c r="F23" s="17">
        <v>42132</v>
      </c>
      <c r="G23" s="17">
        <v>43227</v>
      </c>
      <c r="H23" s="18"/>
      <c r="I23" s="19">
        <v>9347</v>
      </c>
      <c r="J23" s="16" t="s">
        <v>19</v>
      </c>
      <c r="K23" s="11" t="s">
        <v>16</v>
      </c>
      <c r="L23" s="19">
        <v>4155</v>
      </c>
      <c r="M23" s="18"/>
      <c r="N23" s="18"/>
      <c r="O23" s="19"/>
      <c r="P23" s="18"/>
      <c r="Q23" s="19"/>
      <c r="R23" s="19">
        <v>61.33184</v>
      </c>
      <c r="S23" s="19"/>
      <c r="T23" s="20">
        <v>3115</v>
      </c>
      <c r="U23" s="19">
        <v>61.33184</v>
      </c>
      <c r="V23" s="19"/>
      <c r="W23" s="21"/>
      <c r="X23" s="18"/>
      <c r="Y23" s="19">
        <f>Q23+L23-T23</f>
        <v>1040</v>
      </c>
      <c r="Z23" s="18"/>
      <c r="AA23" s="18"/>
      <c r="AB23" s="21">
        <f>O23-W23</f>
        <v>0</v>
      </c>
      <c r="AC23" s="18"/>
      <c r="AD23" s="12"/>
      <c r="AE23" s="3"/>
      <c r="AF23" s="3"/>
    </row>
    <row r="24" spans="1:32" ht="78.75">
      <c r="A24" s="16">
        <v>3</v>
      </c>
      <c r="B24" s="16" t="s">
        <v>47</v>
      </c>
      <c r="C24" s="16" t="s">
        <v>51</v>
      </c>
      <c r="D24" s="16" t="s">
        <v>15</v>
      </c>
      <c r="E24" s="16" t="s">
        <v>42</v>
      </c>
      <c r="F24" s="17">
        <v>42193</v>
      </c>
      <c r="G24" s="17">
        <v>43287</v>
      </c>
      <c r="H24" s="18"/>
      <c r="I24" s="19">
        <v>8130</v>
      </c>
      <c r="J24" s="16" t="s">
        <v>19</v>
      </c>
      <c r="K24" s="11" t="s">
        <v>16</v>
      </c>
      <c r="L24" s="19">
        <v>4130</v>
      </c>
      <c r="M24" s="18"/>
      <c r="N24" s="18"/>
      <c r="O24" s="19"/>
      <c r="P24" s="18"/>
      <c r="Q24" s="19"/>
      <c r="R24" s="19">
        <v>64.04907</v>
      </c>
      <c r="S24" s="19"/>
      <c r="T24" s="20">
        <v>2700</v>
      </c>
      <c r="U24" s="19">
        <v>64.04907</v>
      </c>
      <c r="V24" s="19"/>
      <c r="W24" s="21"/>
      <c r="X24" s="18"/>
      <c r="Y24" s="19">
        <f>Q24+L24-T24</f>
        <v>1430</v>
      </c>
      <c r="Z24" s="18"/>
      <c r="AA24" s="18"/>
      <c r="AB24" s="21">
        <f>O24-W24</f>
        <v>0</v>
      </c>
      <c r="AC24" s="18"/>
      <c r="AD24" s="12"/>
      <c r="AE24" s="3"/>
      <c r="AF24" s="3"/>
    </row>
    <row r="25" spans="1:32" ht="78.75">
      <c r="A25" s="16">
        <v>4</v>
      </c>
      <c r="B25" s="16" t="s">
        <v>48</v>
      </c>
      <c r="C25" s="16" t="s">
        <v>52</v>
      </c>
      <c r="D25" s="16" t="s">
        <v>15</v>
      </c>
      <c r="E25" s="16" t="s">
        <v>42</v>
      </c>
      <c r="F25" s="17">
        <v>42306</v>
      </c>
      <c r="G25" s="17">
        <v>43399</v>
      </c>
      <c r="H25" s="18"/>
      <c r="I25" s="19">
        <v>3355</v>
      </c>
      <c r="J25" s="16" t="s">
        <v>19</v>
      </c>
      <c r="K25" s="11" t="s">
        <v>16</v>
      </c>
      <c r="L25" s="19">
        <v>2235</v>
      </c>
      <c r="M25" s="18"/>
      <c r="N25" s="18"/>
      <c r="O25" s="19"/>
      <c r="P25" s="18"/>
      <c r="Q25" s="19"/>
      <c r="R25" s="19">
        <v>37.31789</v>
      </c>
      <c r="S25" s="19"/>
      <c r="T25" s="20">
        <v>1120</v>
      </c>
      <c r="U25" s="19">
        <v>37.31789</v>
      </c>
      <c r="V25" s="18"/>
      <c r="W25" s="21"/>
      <c r="X25" s="18"/>
      <c r="Y25" s="19">
        <f>Q25+L25-T25</f>
        <v>1115</v>
      </c>
      <c r="Z25" s="18"/>
      <c r="AA25" s="18"/>
      <c r="AB25" s="21">
        <f>O25-W25</f>
        <v>0</v>
      </c>
      <c r="AC25" s="18"/>
      <c r="AD25" s="12"/>
      <c r="AE25" s="3"/>
      <c r="AF25" s="3"/>
    </row>
    <row r="26" spans="1:32" ht="78.75">
      <c r="A26" s="16">
        <v>5</v>
      </c>
      <c r="B26" s="16" t="s">
        <v>46</v>
      </c>
      <c r="C26" s="16" t="s">
        <v>53</v>
      </c>
      <c r="D26" s="16" t="s">
        <v>15</v>
      </c>
      <c r="E26" s="16" t="s">
        <v>42</v>
      </c>
      <c r="F26" s="17">
        <v>42537</v>
      </c>
      <c r="G26" s="17">
        <v>43630</v>
      </c>
      <c r="H26" s="18"/>
      <c r="I26" s="19">
        <v>10184</v>
      </c>
      <c r="J26" s="22">
        <v>0.001</v>
      </c>
      <c r="K26" s="11" t="s">
        <v>16</v>
      </c>
      <c r="L26" s="19">
        <v>9384</v>
      </c>
      <c r="M26" s="18"/>
      <c r="N26" s="18"/>
      <c r="O26" s="19"/>
      <c r="P26" s="18"/>
      <c r="Q26" s="19"/>
      <c r="R26" s="19">
        <v>8.06072</v>
      </c>
      <c r="S26" s="19"/>
      <c r="T26" s="20">
        <v>3500</v>
      </c>
      <c r="U26" s="19">
        <v>8.06072</v>
      </c>
      <c r="V26" s="18"/>
      <c r="W26" s="21"/>
      <c r="X26" s="18"/>
      <c r="Y26" s="19">
        <f>Q26+L26-T26</f>
        <v>5884</v>
      </c>
      <c r="Z26" s="18"/>
      <c r="AA26" s="18"/>
      <c r="AB26" s="21">
        <f>O26-W26</f>
        <v>0</v>
      </c>
      <c r="AC26" s="18"/>
      <c r="AD26" s="12"/>
      <c r="AE26" s="3"/>
      <c r="AF26" s="3"/>
    </row>
    <row r="27" spans="1:32" ht="12.75" customHeight="1">
      <c r="A27" s="95" t="s">
        <v>11</v>
      </c>
      <c r="B27" s="96"/>
      <c r="C27" s="96"/>
      <c r="D27" s="96"/>
      <c r="E27" s="97"/>
      <c r="F27" s="35"/>
      <c r="G27" s="35"/>
      <c r="H27" s="35"/>
      <c r="I27" s="36">
        <f>SUM(I22:I26)</f>
        <v>37178</v>
      </c>
      <c r="J27" s="36"/>
      <c r="K27" s="36"/>
      <c r="L27" s="37">
        <f aca="true" t="shared" si="1" ref="L27:AC27">SUM(L22:L26)</f>
        <v>20417.5</v>
      </c>
      <c r="M27" s="37">
        <f t="shared" si="1"/>
        <v>0</v>
      </c>
      <c r="N27" s="37">
        <f t="shared" si="1"/>
        <v>0</v>
      </c>
      <c r="O27" s="37">
        <f t="shared" si="1"/>
        <v>0</v>
      </c>
      <c r="P27" s="37">
        <f t="shared" si="1"/>
        <v>0</v>
      </c>
      <c r="Q27" s="37">
        <f t="shared" si="1"/>
        <v>0</v>
      </c>
      <c r="R27" s="37">
        <f t="shared" si="1"/>
        <v>179.34834</v>
      </c>
      <c r="S27" s="37">
        <f t="shared" si="1"/>
        <v>0</v>
      </c>
      <c r="T27" s="37">
        <f t="shared" si="1"/>
        <v>10948.5</v>
      </c>
      <c r="U27" s="37">
        <f t="shared" si="1"/>
        <v>179.34834</v>
      </c>
      <c r="V27" s="37">
        <f t="shared" si="1"/>
        <v>0</v>
      </c>
      <c r="W27" s="37">
        <f t="shared" si="1"/>
        <v>0</v>
      </c>
      <c r="X27" s="37">
        <f t="shared" si="1"/>
        <v>0</v>
      </c>
      <c r="Y27" s="37">
        <f t="shared" si="1"/>
        <v>9469</v>
      </c>
      <c r="Z27" s="37">
        <f t="shared" si="1"/>
        <v>0</v>
      </c>
      <c r="AA27" s="37">
        <f t="shared" si="1"/>
        <v>0</v>
      </c>
      <c r="AB27" s="37">
        <f t="shared" si="1"/>
        <v>0</v>
      </c>
      <c r="AC27" s="37">
        <f t="shared" si="1"/>
        <v>0</v>
      </c>
      <c r="AD27" s="13"/>
      <c r="AE27" s="13"/>
      <c r="AF27" s="13"/>
    </row>
    <row r="28" spans="1:32" ht="12.75">
      <c r="A28" s="89" t="s">
        <v>40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1"/>
      <c r="AD28" s="12"/>
      <c r="AE28" s="3"/>
      <c r="AF28" s="3"/>
    </row>
    <row r="29" spans="1:42" ht="94.5">
      <c r="A29" s="16">
        <v>6</v>
      </c>
      <c r="B29" s="11" t="s">
        <v>60</v>
      </c>
      <c r="C29" s="11" t="s">
        <v>61</v>
      </c>
      <c r="D29" s="11" t="s">
        <v>62</v>
      </c>
      <c r="E29" s="11" t="s">
        <v>63</v>
      </c>
      <c r="F29" s="54">
        <v>42979</v>
      </c>
      <c r="G29" s="54">
        <v>43343</v>
      </c>
      <c r="H29" s="55"/>
      <c r="I29" s="11">
        <v>15000</v>
      </c>
      <c r="J29" s="56">
        <v>0.104867</v>
      </c>
      <c r="K29" s="11" t="s">
        <v>16</v>
      </c>
      <c r="L29" s="19">
        <v>0</v>
      </c>
      <c r="M29" s="18"/>
      <c r="N29" s="18"/>
      <c r="O29" s="19"/>
      <c r="P29" s="18"/>
      <c r="Q29" s="19"/>
      <c r="R29" s="19"/>
      <c r="S29" s="19"/>
      <c r="T29" s="20"/>
      <c r="U29" s="19"/>
      <c r="V29" s="19"/>
      <c r="W29" s="21"/>
      <c r="X29" s="18"/>
      <c r="Y29" s="19">
        <f>Q29+L29-T29</f>
        <v>0</v>
      </c>
      <c r="Z29" s="18"/>
      <c r="AA29" s="18"/>
      <c r="AB29" s="21">
        <f>O29-W29</f>
        <v>0</v>
      </c>
      <c r="AC29" s="18"/>
      <c r="AD29" s="13"/>
      <c r="AE29" s="13"/>
      <c r="AF29" s="13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32" ht="12.75">
      <c r="A30" s="98" t="s">
        <v>12</v>
      </c>
      <c r="B30" s="98"/>
      <c r="C30" s="98"/>
      <c r="D30" s="98"/>
      <c r="E30" s="98"/>
      <c r="F30" s="38"/>
      <c r="G30" s="38"/>
      <c r="H30" s="39"/>
      <c r="I30" s="40">
        <f>I29</f>
        <v>15000</v>
      </c>
      <c r="J30" s="41"/>
      <c r="K30" s="41"/>
      <c r="L30" s="57">
        <f>L29</f>
        <v>0</v>
      </c>
      <c r="M30" s="57">
        <f aca="true" t="shared" si="2" ref="M30:AC30">M29</f>
        <v>0</v>
      </c>
      <c r="N30" s="57">
        <f t="shared" si="2"/>
        <v>0</v>
      </c>
      <c r="O30" s="57">
        <f t="shared" si="2"/>
        <v>0</v>
      </c>
      <c r="P30" s="57">
        <f t="shared" si="2"/>
        <v>0</v>
      </c>
      <c r="Q30" s="57">
        <f t="shared" si="2"/>
        <v>0</v>
      </c>
      <c r="R30" s="57">
        <f t="shared" si="2"/>
        <v>0</v>
      </c>
      <c r="S30" s="57">
        <f t="shared" si="2"/>
        <v>0</v>
      </c>
      <c r="T30" s="57">
        <f t="shared" si="2"/>
        <v>0</v>
      </c>
      <c r="U30" s="57">
        <f t="shared" si="2"/>
        <v>0</v>
      </c>
      <c r="V30" s="57">
        <f t="shared" si="2"/>
        <v>0</v>
      </c>
      <c r="W30" s="57">
        <f t="shared" si="2"/>
        <v>0</v>
      </c>
      <c r="X30" s="57">
        <f t="shared" si="2"/>
        <v>0</v>
      </c>
      <c r="Y30" s="57">
        <f t="shared" si="2"/>
        <v>0</v>
      </c>
      <c r="Z30" s="57">
        <f t="shared" si="2"/>
        <v>0</v>
      </c>
      <c r="AA30" s="57">
        <f t="shared" si="2"/>
        <v>0</v>
      </c>
      <c r="AB30" s="57">
        <f t="shared" si="2"/>
        <v>0</v>
      </c>
      <c r="AC30" s="57">
        <f t="shared" si="2"/>
        <v>0</v>
      </c>
      <c r="AD30" s="12"/>
      <c r="AE30" s="3"/>
      <c r="AF30" s="3"/>
    </row>
    <row r="31" spans="1:32" ht="12.75">
      <c r="A31" s="89" t="s">
        <v>41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14"/>
      <c r="AE31" s="14"/>
      <c r="AF31" s="14"/>
    </row>
    <row r="32" spans="1:32" ht="12.75">
      <c r="A32" s="98" t="s">
        <v>13</v>
      </c>
      <c r="B32" s="98"/>
      <c r="C32" s="98"/>
      <c r="D32" s="98"/>
      <c r="E32" s="98"/>
      <c r="F32" s="41"/>
      <c r="G32" s="41"/>
      <c r="H32" s="41"/>
      <c r="I32" s="42" t="s">
        <v>17</v>
      </c>
      <c r="J32" s="42"/>
      <c r="K32" s="42"/>
      <c r="L32" s="43" t="s">
        <v>17</v>
      </c>
      <c r="M32" s="43" t="s">
        <v>17</v>
      </c>
      <c r="N32" s="43" t="s">
        <v>17</v>
      </c>
      <c r="O32" s="43" t="s">
        <v>17</v>
      </c>
      <c r="P32" s="43" t="s">
        <v>17</v>
      </c>
      <c r="Q32" s="43" t="s">
        <v>17</v>
      </c>
      <c r="R32" s="43" t="s">
        <v>17</v>
      </c>
      <c r="S32" s="43" t="s">
        <v>17</v>
      </c>
      <c r="T32" s="43" t="s">
        <v>17</v>
      </c>
      <c r="U32" s="43" t="s">
        <v>17</v>
      </c>
      <c r="V32" s="43" t="s">
        <v>17</v>
      </c>
      <c r="W32" s="43" t="s">
        <v>17</v>
      </c>
      <c r="X32" s="43" t="s">
        <v>17</v>
      </c>
      <c r="Y32" s="43" t="s">
        <v>17</v>
      </c>
      <c r="Z32" s="43" t="s">
        <v>17</v>
      </c>
      <c r="AA32" s="43" t="s">
        <v>17</v>
      </c>
      <c r="AB32" s="43" t="s">
        <v>17</v>
      </c>
      <c r="AC32" s="43" t="s">
        <v>17</v>
      </c>
      <c r="AD32" s="15"/>
      <c r="AE32" s="15"/>
      <c r="AF32" s="13"/>
    </row>
    <row r="33" spans="1:29" ht="15.75">
      <c r="A33" s="50" t="s">
        <v>14</v>
      </c>
      <c r="B33" s="51"/>
      <c r="C33" s="51"/>
      <c r="D33" s="51"/>
      <c r="E33" s="52"/>
      <c r="F33" s="53"/>
      <c r="G33" s="53"/>
      <c r="H33" s="53"/>
      <c r="I33" s="45">
        <f>I27+I30+I32</f>
        <v>52178</v>
      </c>
      <c r="J33" s="44"/>
      <c r="K33" s="44"/>
      <c r="L33" s="45">
        <f>L27+L30+L32</f>
        <v>20417.5</v>
      </c>
      <c r="M33" s="45">
        <f aca="true" t="shared" si="3" ref="M33:AC33">M27+M30+M32</f>
        <v>0</v>
      </c>
      <c r="N33" s="45">
        <f t="shared" si="3"/>
        <v>0</v>
      </c>
      <c r="O33" s="45">
        <f t="shared" si="3"/>
        <v>0</v>
      </c>
      <c r="P33" s="45">
        <f t="shared" si="3"/>
        <v>0</v>
      </c>
      <c r="Q33" s="45">
        <f t="shared" si="3"/>
        <v>0</v>
      </c>
      <c r="R33" s="45">
        <f t="shared" si="3"/>
        <v>179.34834</v>
      </c>
      <c r="S33" s="45">
        <f t="shared" si="3"/>
        <v>0</v>
      </c>
      <c r="T33" s="45">
        <f t="shared" si="3"/>
        <v>10948.5</v>
      </c>
      <c r="U33" s="45">
        <f t="shared" si="3"/>
        <v>179.34834</v>
      </c>
      <c r="V33" s="45">
        <f t="shared" si="3"/>
        <v>0</v>
      </c>
      <c r="W33" s="45">
        <f t="shared" si="3"/>
        <v>0</v>
      </c>
      <c r="X33" s="45">
        <f t="shared" si="3"/>
        <v>0</v>
      </c>
      <c r="Y33" s="45">
        <f t="shared" si="3"/>
        <v>9469</v>
      </c>
      <c r="Z33" s="45">
        <f t="shared" si="3"/>
        <v>0</v>
      </c>
      <c r="AA33" s="45">
        <f t="shared" si="3"/>
        <v>0</v>
      </c>
      <c r="AB33" s="45">
        <f t="shared" si="3"/>
        <v>0</v>
      </c>
      <c r="AC33" s="45">
        <f t="shared" si="3"/>
        <v>0</v>
      </c>
    </row>
    <row r="34" spans="1:29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.75">
      <c r="A36" s="23"/>
      <c r="B36" s="24" t="s">
        <v>22</v>
      </c>
      <c r="C36" s="24"/>
      <c r="D36" s="24"/>
      <c r="E36" s="24"/>
      <c r="F36" s="24"/>
      <c r="G36" s="24"/>
      <c r="H36" s="24"/>
      <c r="I36" s="24"/>
      <c r="J36" s="24"/>
      <c r="K36" s="24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5.75">
      <c r="A37" s="23"/>
      <c r="B37" s="24" t="s">
        <v>23</v>
      </c>
      <c r="C37" s="24"/>
      <c r="D37" s="24"/>
      <c r="E37" s="24"/>
      <c r="F37" s="24"/>
      <c r="G37" s="24"/>
      <c r="H37" s="24"/>
      <c r="I37" s="24"/>
      <c r="J37" s="24" t="s">
        <v>49</v>
      </c>
      <c r="K37" s="2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</sheetData>
  <sheetProtection/>
  <mergeCells count="37">
    <mergeCell ref="A30:E30"/>
    <mergeCell ref="A31:AC31"/>
    <mergeCell ref="A32:E32"/>
    <mergeCell ref="A21:AC21"/>
    <mergeCell ref="Q16:S16"/>
    <mergeCell ref="T16:V16"/>
    <mergeCell ref="O16:P16"/>
    <mergeCell ref="K14:K17"/>
    <mergeCell ref="B14:B17"/>
    <mergeCell ref="D14:D17"/>
    <mergeCell ref="G14:H16"/>
    <mergeCell ref="A28:AC28"/>
    <mergeCell ref="A20:E20"/>
    <mergeCell ref="Y15:AC15"/>
    <mergeCell ref="L16:N16"/>
    <mergeCell ref="AB16:AC16"/>
    <mergeCell ref="A27:E27"/>
    <mergeCell ref="A19:AC19"/>
    <mergeCell ref="E5:I5"/>
    <mergeCell ref="A9:J9"/>
    <mergeCell ref="E14:E17"/>
    <mergeCell ref="F14:F17"/>
    <mergeCell ref="I14:I17"/>
    <mergeCell ref="A10:L10"/>
    <mergeCell ref="J14:J17"/>
    <mergeCell ref="A14:A17"/>
    <mergeCell ref="L14:P15"/>
    <mergeCell ref="C14:C17"/>
    <mergeCell ref="Y1:AC1"/>
    <mergeCell ref="W16:X16"/>
    <mergeCell ref="Y16:AA16"/>
    <mergeCell ref="Q15:S15"/>
    <mergeCell ref="T15:X15"/>
    <mergeCell ref="Q14:AC14"/>
    <mergeCell ref="AB13:AC13"/>
    <mergeCell ref="Y3:AC3"/>
    <mergeCell ref="Y2:AC2"/>
  </mergeCells>
  <printOptions/>
  <pageMargins left="0.5905511811023623" right="0.3937007874015748" top="0.5905511811023623" bottom="0.3937007874015748" header="0.3937007874015748" footer="0.5118110236220472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Мельникова Галина Егоровна</cp:lastModifiedBy>
  <cp:lastPrinted>2018-01-19T03:05:18Z</cp:lastPrinted>
  <dcterms:created xsi:type="dcterms:W3CDTF">2000-10-03T09:28:13Z</dcterms:created>
  <dcterms:modified xsi:type="dcterms:W3CDTF">2018-01-19T03:07:15Z</dcterms:modified>
  <cp:category/>
  <cp:version/>
  <cp:contentType/>
  <cp:contentStatus/>
</cp:coreProperties>
</file>