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1970" windowHeight="6480" tabRatio="910" activeTab="0"/>
  </bookViews>
  <sheets>
    <sheet name="муницип.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<sst xmlns="http://schemas.openxmlformats.org/spreadsheetml/2006/main" count="91" uniqueCount="60">
  <si>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</si>
  <si>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</si>
  <si>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</si>
  <si>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</si>
  <si>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</si>
  <si>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</si>
  <si>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</si>
  <si>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</si>
  <si>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</si>
  <si>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</si>
  <si>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</si>
  <si>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</si>
  <si>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</si>
  <si>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</si>
  <si>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Администрация Шелеховского муниципального района</t>
  </si>
  <si>
    <t>Доходы м.б.</t>
  </si>
  <si>
    <t>1/4 ставки рефинансирования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</si>
  <si>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</si>
  <si>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</si>
  <si>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</si>
  <si>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</si>
  <si>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</si>
  <si>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</si>
  <si>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</si>
  <si>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</si>
  <si>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</si>
  <si>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</si>
  <si>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</si>
  <si>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</si>
  <si>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</si>
  <si>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</si>
  <si>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</si>
  <si>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</si>
  <si>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</si>
  <si>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</si>
  <si>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</si>
  <si>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4. Муниципальные гарантии Шелеховского района</t>
  </si>
  <si>
    <t xml:space="preserve">Министерство финансов Иркутской области </t>
  </si>
  <si>
    <t>Распоряжение Правительства Иркутской области от 06.05.2015 № 233-рп</t>
  </si>
  <si>
    <t xml:space="preserve">Бюджетный кредит договор от 08.05.2015 № 6 </t>
  </si>
  <si>
    <t xml:space="preserve">Бюджетный кредит договор от 16.06.2016 № 8 </t>
  </si>
  <si>
    <t xml:space="preserve">Бюджетный кредит договор от 08.07.2015 № 12 </t>
  </si>
  <si>
    <t xml:space="preserve">Бюджетный кредит договор от 29.10.2015 № 45 </t>
  </si>
  <si>
    <t>О. А. Иванова</t>
  </si>
  <si>
    <t>Распоряжение Правительства Иркутской области от 06.07.2015 №333-рп</t>
  </si>
  <si>
    <t>Распоряжение Правительства Иркутской области от 28.10.2015 №580-рп</t>
  </si>
  <si>
    <t>Распоряжение Правительства Иркутской области от 04.06.2016 №266-рп</t>
  </si>
  <si>
    <t>Форма обеспе чения обязатель ства</t>
  </si>
  <si>
    <t xml:space="preserve">Верхний предел муниципального долга, установленный по состоянию на 1 января 2021 г. 33 502,40885 тыс.руб. </t>
  </si>
  <si>
    <t>Предельный объем расходов на обслуживание муниципального долга 1 661,000 тыс. руб.</t>
  </si>
  <si>
    <t>Дата  возникно вения долгового обязатель ства</t>
  </si>
  <si>
    <t>Стои мость обслуживания долгового обязательства, (%)</t>
  </si>
  <si>
    <t xml:space="preserve">Начислено в 2021 году </t>
  </si>
  <si>
    <t>Погашено в 2021 году</t>
  </si>
  <si>
    <t>3.Кредиты,полученные Шелеховским районом от кредитных организаций</t>
  </si>
  <si>
    <t>Объем доходов без учета безвозмездных поступлений  692 527,62296 тыс.руб.</t>
  </si>
  <si>
    <t>по состоянию на 01.10.2021 года</t>
  </si>
  <si>
    <t>Объем муниципального долга по состоянию на 01.10.2021г. 4 033,94748 тыс.руб.</t>
  </si>
  <si>
    <t>Задолженность по состоянию на 01.10.2021 г.</t>
  </si>
  <si>
    <t>Утверждено решением Думы Шелеховского муниципального района от 24.12.2020 года № 41-рд "О бюджете Шелеховского района на 2021 год и на плановый период 2022 и 2023 годов", с изм. от 25.03.2021 № 7-рд, с изм от 24.06.2021 № 20-рд, с изм от 27.07.2021 № 28-рд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</si>
</sst>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0.0000%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7" fillId="0" borderId="0" xfId="0" applyFont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11" fillId="34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9"/>
  <sheetViews>
    <sheetView tabSelected="1" workbookViewId="0" topLeftCell="H10">
      <selection activeCell="A10" sqref="A10:L10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12.00390625" style="0" customWidth="1"/>
    <col min="10" max="10" width="10.2539062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6.753906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30"/>
      <c r="X1" s="30"/>
      <c r="Y1" s="66" t="s">
        <v>32</v>
      </c>
      <c r="Z1" s="66"/>
      <c r="AA1" s="66"/>
      <c r="AB1" s="66"/>
      <c r="AC1" s="66"/>
    </row>
    <row r="2" spans="1:29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30"/>
      <c r="X2" s="30"/>
      <c r="Y2" s="66" t="s">
        <v>17</v>
      </c>
      <c r="Z2" s="66"/>
      <c r="AA2" s="66"/>
      <c r="AB2" s="66"/>
      <c r="AC2" s="66"/>
    </row>
    <row r="3" spans="1:29" ht="15.75" customHeight="1">
      <c r="A3" s="20"/>
      <c r="B3" s="20"/>
      <c r="C3" s="20"/>
      <c r="D3" s="20"/>
      <c r="E3" s="2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0"/>
      <c r="X3" s="30"/>
      <c r="Y3" s="66" t="s">
        <v>18</v>
      </c>
      <c r="Z3" s="66"/>
      <c r="AA3" s="66"/>
      <c r="AB3" s="66"/>
      <c r="AC3" s="66"/>
    </row>
    <row r="4" spans="1:34" ht="15.75">
      <c r="A4" s="20"/>
      <c r="B4" s="20"/>
      <c r="C4" s="20"/>
      <c r="D4" s="20"/>
      <c r="E4" s="40" t="s">
        <v>30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E4" s="2"/>
      <c r="AF4" s="2"/>
      <c r="AG4" s="2"/>
      <c r="AH4" s="2"/>
    </row>
    <row r="5" spans="1:29" ht="15.75">
      <c r="A5" s="20"/>
      <c r="B5" s="20"/>
      <c r="C5" s="20"/>
      <c r="D5" s="20"/>
      <c r="E5" s="79" t="s">
        <v>56</v>
      </c>
      <c r="F5" s="79"/>
      <c r="G5" s="79"/>
      <c r="H5" s="79"/>
      <c r="I5" s="79"/>
      <c r="J5" s="20"/>
      <c r="K5" s="20"/>
      <c r="L5" s="22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3.5" customHeight="1">
      <c r="A6" s="2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32" customFormat="1" ht="37.5" customHeight="1">
      <c r="A7" s="61" t="s">
        <v>59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29" ht="16.5" customHeight="1">
      <c r="A8" s="34" t="s">
        <v>48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22"/>
      <c r="N8" s="22"/>
      <c r="O8" s="22"/>
      <c r="P8" s="22"/>
      <c r="Q8" s="22"/>
      <c r="R8" s="22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24.75" customHeight="1">
      <c r="A9" s="61" t="s">
        <v>31</v>
      </c>
      <c r="B9" s="61"/>
      <c r="C9" s="61"/>
      <c r="D9" s="61"/>
      <c r="E9" s="61"/>
      <c r="F9" s="61"/>
      <c r="G9" s="61"/>
      <c r="H9" s="61"/>
      <c r="I9" s="61"/>
      <c r="J9" s="61"/>
      <c r="K9" s="30"/>
      <c r="L9" s="30"/>
      <c r="M9" s="24" t="s">
        <v>21</v>
      </c>
      <c r="N9" s="24"/>
      <c r="O9" s="24"/>
      <c r="P9" s="24"/>
      <c r="Q9" s="24"/>
      <c r="R9" s="24"/>
      <c r="S9" s="24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1" customFormat="1" ht="19.5" customHeight="1">
      <c r="A10" s="83" t="s">
        <v>49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24"/>
      <c r="N10" s="24"/>
      <c r="O10" s="24"/>
      <c r="P10" s="24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22.5" customHeight="1">
      <c r="A11" s="33" t="s">
        <v>55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2"/>
      <c r="N11" s="22"/>
      <c r="O11" s="22"/>
      <c r="P11" s="22"/>
      <c r="Q11" s="22"/>
      <c r="R11" s="22"/>
      <c r="S11" s="22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41" customFormat="1" ht="19.5" customHeight="1">
      <c r="A12" s="34" t="s">
        <v>57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2.75" customHeight="1">
      <c r="A13" s="20"/>
      <c r="B13" s="20"/>
      <c r="C13" s="20"/>
      <c r="D13" s="20" t="s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78" t="s">
        <v>2</v>
      </c>
      <c r="AC13" s="78"/>
    </row>
    <row r="14" spans="1:31" ht="12.75" customHeight="1">
      <c r="A14" s="80" t="s">
        <v>33</v>
      </c>
      <c r="B14" s="80" t="s">
        <v>22</v>
      </c>
      <c r="C14" s="93" t="s">
        <v>23</v>
      </c>
      <c r="D14" s="80" t="s">
        <v>24</v>
      </c>
      <c r="E14" s="80" t="s">
        <v>25</v>
      </c>
      <c r="F14" s="80" t="s">
        <v>50</v>
      </c>
      <c r="G14" s="96" t="s">
        <v>26</v>
      </c>
      <c r="H14" s="97"/>
      <c r="I14" s="80" t="s">
        <v>29</v>
      </c>
      <c r="J14" s="80" t="s">
        <v>51</v>
      </c>
      <c r="K14" s="80" t="s">
        <v>47</v>
      </c>
      <c r="L14" s="91" t="s">
        <v>8</v>
      </c>
      <c r="M14" s="92"/>
      <c r="N14" s="92"/>
      <c r="O14" s="92"/>
      <c r="P14" s="92"/>
      <c r="Q14" s="75" t="s">
        <v>58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7"/>
      <c r="AD14" s="7"/>
      <c r="AE14" s="7"/>
    </row>
    <row r="15" spans="1:31" ht="12.75">
      <c r="A15" s="81"/>
      <c r="B15" s="81"/>
      <c r="C15" s="94"/>
      <c r="D15" s="84"/>
      <c r="E15" s="80"/>
      <c r="F15" s="81"/>
      <c r="G15" s="98"/>
      <c r="H15" s="99"/>
      <c r="I15" s="82"/>
      <c r="J15" s="84"/>
      <c r="K15" s="84"/>
      <c r="L15" s="92"/>
      <c r="M15" s="92"/>
      <c r="N15" s="92"/>
      <c r="O15" s="92"/>
      <c r="P15" s="92"/>
      <c r="Q15" s="72" t="s">
        <v>52</v>
      </c>
      <c r="R15" s="73"/>
      <c r="S15" s="74"/>
      <c r="T15" s="72" t="s">
        <v>53</v>
      </c>
      <c r="U15" s="73"/>
      <c r="V15" s="73"/>
      <c r="W15" s="73"/>
      <c r="X15" s="74"/>
      <c r="Y15" s="86" t="s">
        <v>6</v>
      </c>
      <c r="Z15" s="86"/>
      <c r="AA15" s="86"/>
      <c r="AB15" s="86"/>
      <c r="AC15" s="86"/>
      <c r="AD15" s="8"/>
      <c r="AE15" s="8"/>
    </row>
    <row r="16" spans="1:31" ht="12.75" customHeight="1">
      <c r="A16" s="81"/>
      <c r="B16" s="81"/>
      <c r="C16" s="94"/>
      <c r="D16" s="84"/>
      <c r="E16" s="80"/>
      <c r="F16" s="81"/>
      <c r="G16" s="100"/>
      <c r="H16" s="101"/>
      <c r="I16" s="82"/>
      <c r="J16" s="84"/>
      <c r="K16" s="84"/>
      <c r="L16" s="87" t="s">
        <v>7</v>
      </c>
      <c r="M16" s="87"/>
      <c r="N16" s="87"/>
      <c r="O16" s="67" t="s">
        <v>3</v>
      </c>
      <c r="P16" s="68"/>
      <c r="Q16" s="69" t="s">
        <v>7</v>
      </c>
      <c r="R16" s="70"/>
      <c r="S16" s="71"/>
      <c r="T16" s="69" t="s">
        <v>7</v>
      </c>
      <c r="U16" s="70"/>
      <c r="V16" s="71"/>
      <c r="W16" s="67" t="s">
        <v>3</v>
      </c>
      <c r="X16" s="68"/>
      <c r="Y16" s="69" t="s">
        <v>7</v>
      </c>
      <c r="Z16" s="70"/>
      <c r="AA16" s="71"/>
      <c r="AB16" s="67" t="s">
        <v>3</v>
      </c>
      <c r="AC16" s="68"/>
      <c r="AD16" s="8"/>
      <c r="AE16" s="8"/>
    </row>
    <row r="17" spans="1:31" ht="51">
      <c r="A17" s="81"/>
      <c r="B17" s="81"/>
      <c r="C17" s="95"/>
      <c r="D17" s="84"/>
      <c r="E17" s="80"/>
      <c r="F17" s="81"/>
      <c r="G17" s="25" t="s">
        <v>27</v>
      </c>
      <c r="H17" s="25" t="s">
        <v>28</v>
      </c>
      <c r="I17" s="82"/>
      <c r="J17" s="84"/>
      <c r="K17" s="84"/>
      <c r="L17" s="28" t="s">
        <v>0</v>
      </c>
      <c r="M17" s="28" t="s">
        <v>4</v>
      </c>
      <c r="N17" s="27" t="s">
        <v>5</v>
      </c>
      <c r="O17" s="28" t="s">
        <v>0</v>
      </c>
      <c r="P17" s="28" t="s">
        <v>4</v>
      </c>
      <c r="Q17" s="28" t="s">
        <v>0</v>
      </c>
      <c r="R17" s="28" t="s">
        <v>4</v>
      </c>
      <c r="S17" s="28" t="s">
        <v>5</v>
      </c>
      <c r="T17" s="28" t="s">
        <v>0</v>
      </c>
      <c r="U17" s="28" t="s">
        <v>4</v>
      </c>
      <c r="V17" s="28" t="s">
        <v>5</v>
      </c>
      <c r="W17" s="28" t="s">
        <v>0</v>
      </c>
      <c r="X17" s="28" t="s">
        <v>4</v>
      </c>
      <c r="Y17" s="28" t="s">
        <v>0</v>
      </c>
      <c r="Z17" s="28" t="s">
        <v>4</v>
      </c>
      <c r="AA17" s="28" t="s">
        <v>5</v>
      </c>
      <c r="AB17" s="28" t="s">
        <v>0</v>
      </c>
      <c r="AC17" s="28" t="s">
        <v>4</v>
      </c>
      <c r="AD17" s="5"/>
      <c r="AE17" s="4"/>
    </row>
    <row r="18" spans="1:31" ht="12.75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6">
        <v>12</v>
      </c>
      <c r="M18" s="26">
        <v>13</v>
      </c>
      <c r="N18" s="26">
        <v>14</v>
      </c>
      <c r="O18" s="26">
        <f>N18+1</f>
        <v>15</v>
      </c>
      <c r="P18" s="26">
        <v>16</v>
      </c>
      <c r="Q18" s="26">
        <v>17</v>
      </c>
      <c r="R18" s="26">
        <v>18</v>
      </c>
      <c r="S18" s="26">
        <f aca="true" t="shared" si="0" ref="S18:AB18">R18+1</f>
        <v>19</v>
      </c>
      <c r="T18" s="26">
        <f t="shared" si="0"/>
        <v>20</v>
      </c>
      <c r="U18" s="26">
        <v>20</v>
      </c>
      <c r="V18" s="26">
        <f t="shared" si="0"/>
        <v>21</v>
      </c>
      <c r="W18" s="26">
        <f t="shared" si="0"/>
        <v>22</v>
      </c>
      <c r="X18" s="26">
        <v>23</v>
      </c>
      <c r="Y18" s="26">
        <f t="shared" si="0"/>
        <v>24</v>
      </c>
      <c r="Z18" s="26">
        <v>25</v>
      </c>
      <c r="AA18" s="26">
        <f t="shared" si="0"/>
        <v>26</v>
      </c>
      <c r="AB18" s="26">
        <f t="shared" si="0"/>
        <v>27</v>
      </c>
      <c r="AC18" s="26">
        <v>28</v>
      </c>
      <c r="AD18" s="6"/>
      <c r="AE18" s="6"/>
    </row>
    <row r="19" spans="1:32" ht="12.75">
      <c r="A19" s="63" t="s">
        <v>35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0"/>
      <c r="AE19" s="10"/>
      <c r="AF19" s="10"/>
    </row>
    <row r="20" spans="1:32" ht="12.75">
      <c r="A20" s="85" t="s">
        <v>9</v>
      </c>
      <c r="B20" s="85"/>
      <c r="C20" s="85"/>
      <c r="D20" s="85"/>
      <c r="E20" s="85"/>
      <c r="F20" s="42"/>
      <c r="G20" s="42"/>
      <c r="H20" s="43"/>
      <c r="I20" s="44">
        <v>0</v>
      </c>
      <c r="J20" s="44"/>
      <c r="K20" s="44"/>
      <c r="L20" s="44">
        <v>0</v>
      </c>
      <c r="M20" s="45">
        <v>0</v>
      </c>
      <c r="N20" s="45">
        <v>0</v>
      </c>
      <c r="O20" s="45">
        <v>0</v>
      </c>
      <c r="P20" s="45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3"/>
      <c r="AE20" s="3"/>
      <c r="AF20" s="3"/>
    </row>
    <row r="21" spans="1:32" ht="12.75">
      <c r="A21" s="63" t="s">
        <v>34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5"/>
      <c r="AD21" s="10"/>
      <c r="AE21" s="3"/>
      <c r="AF21" s="3"/>
    </row>
    <row r="22" spans="1:32" ht="78.75">
      <c r="A22" s="14">
        <v>1</v>
      </c>
      <c r="B22" s="14" t="s">
        <v>39</v>
      </c>
      <c r="C22" s="14" t="s">
        <v>38</v>
      </c>
      <c r="D22" s="14" t="s">
        <v>14</v>
      </c>
      <c r="E22" s="14" t="s">
        <v>37</v>
      </c>
      <c r="F22" s="15">
        <v>42132</v>
      </c>
      <c r="G22" s="15">
        <v>45625</v>
      </c>
      <c r="H22" s="16"/>
      <c r="I22" s="18">
        <v>9347</v>
      </c>
      <c r="J22" s="14" t="s">
        <v>16</v>
      </c>
      <c r="K22" s="9" t="s">
        <v>15</v>
      </c>
      <c r="L22" s="18">
        <v>836.27</v>
      </c>
      <c r="M22" s="16"/>
      <c r="N22" s="16"/>
      <c r="O22" s="17"/>
      <c r="P22" s="16"/>
      <c r="Q22" s="17"/>
      <c r="R22" s="17">
        <v>0.82</v>
      </c>
      <c r="S22" s="17"/>
      <c r="T22" s="18">
        <v>836.27</v>
      </c>
      <c r="U22" s="17">
        <v>0.82</v>
      </c>
      <c r="V22" s="17"/>
      <c r="W22" s="18"/>
      <c r="X22" s="16"/>
      <c r="Y22" s="18">
        <f>Q22+L22-T22</f>
        <v>0</v>
      </c>
      <c r="Z22" s="17">
        <f aca="true" t="shared" si="1" ref="Y22:AA25">R22+M22-U22</f>
        <v>0</v>
      </c>
      <c r="AA22" s="17">
        <f t="shared" si="1"/>
        <v>0</v>
      </c>
      <c r="AB22" s="18">
        <f>O22-W22</f>
        <v>0</v>
      </c>
      <c r="AC22" s="16"/>
      <c r="AD22" s="10"/>
      <c r="AE22" s="3"/>
      <c r="AF22" s="3"/>
    </row>
    <row r="23" spans="1:32" ht="78.75">
      <c r="A23" s="14">
        <v>2</v>
      </c>
      <c r="B23" s="14" t="s">
        <v>41</v>
      </c>
      <c r="C23" s="14" t="s">
        <v>44</v>
      </c>
      <c r="D23" s="14" t="s">
        <v>14</v>
      </c>
      <c r="E23" s="14" t="s">
        <v>37</v>
      </c>
      <c r="F23" s="15">
        <v>42193</v>
      </c>
      <c r="G23" s="15">
        <v>45625</v>
      </c>
      <c r="H23" s="16"/>
      <c r="I23" s="18">
        <v>8130</v>
      </c>
      <c r="J23" s="14" t="s">
        <v>16</v>
      </c>
      <c r="K23" s="9" t="s">
        <v>15</v>
      </c>
      <c r="L23" s="18">
        <v>1149.88</v>
      </c>
      <c r="M23" s="16"/>
      <c r="N23" s="16"/>
      <c r="O23" s="17"/>
      <c r="P23" s="16"/>
      <c r="Q23" s="17"/>
      <c r="R23" s="17">
        <v>1.13</v>
      </c>
      <c r="S23" s="17"/>
      <c r="T23" s="18">
        <v>1149.88</v>
      </c>
      <c r="U23" s="17">
        <v>1.13</v>
      </c>
      <c r="V23" s="17"/>
      <c r="W23" s="18"/>
      <c r="X23" s="16"/>
      <c r="Y23" s="18">
        <f t="shared" si="1"/>
        <v>0</v>
      </c>
      <c r="Z23" s="17">
        <f t="shared" si="1"/>
        <v>0</v>
      </c>
      <c r="AA23" s="17">
        <f t="shared" si="1"/>
        <v>0</v>
      </c>
      <c r="AB23" s="18">
        <f>O23-W23</f>
        <v>0</v>
      </c>
      <c r="AC23" s="16"/>
      <c r="AD23" s="10"/>
      <c r="AE23" s="3"/>
      <c r="AF23" s="3"/>
    </row>
    <row r="24" spans="1:32" ht="78.75">
      <c r="A24" s="14">
        <v>3</v>
      </c>
      <c r="B24" s="14" t="s">
        <v>42</v>
      </c>
      <c r="C24" s="14" t="s">
        <v>45</v>
      </c>
      <c r="D24" s="14" t="s">
        <v>14</v>
      </c>
      <c r="E24" s="14" t="s">
        <v>37</v>
      </c>
      <c r="F24" s="15">
        <v>42306</v>
      </c>
      <c r="G24" s="15">
        <v>45625</v>
      </c>
      <c r="H24" s="16"/>
      <c r="I24" s="18">
        <v>3355</v>
      </c>
      <c r="J24" s="14" t="s">
        <v>16</v>
      </c>
      <c r="K24" s="9" t="s">
        <v>15</v>
      </c>
      <c r="L24" s="18">
        <v>896.58</v>
      </c>
      <c r="M24" s="16"/>
      <c r="N24" s="16"/>
      <c r="O24" s="17"/>
      <c r="P24" s="16"/>
      <c r="Q24" s="17"/>
      <c r="R24" s="17">
        <v>0.88</v>
      </c>
      <c r="S24" s="17"/>
      <c r="T24" s="18">
        <v>393.91</v>
      </c>
      <c r="U24" s="17">
        <v>0.88</v>
      </c>
      <c r="V24" s="17"/>
      <c r="W24" s="18"/>
      <c r="X24" s="16"/>
      <c r="Y24" s="18">
        <f>Q24+L24-T24</f>
        <v>502.67</v>
      </c>
      <c r="Z24" s="17">
        <f t="shared" si="1"/>
        <v>0</v>
      </c>
      <c r="AA24" s="17">
        <f t="shared" si="1"/>
        <v>0</v>
      </c>
      <c r="AB24" s="18">
        <f>O24-W24</f>
        <v>0</v>
      </c>
      <c r="AC24" s="16"/>
      <c r="AD24" s="10"/>
      <c r="AE24" s="3"/>
      <c r="AF24" s="3"/>
    </row>
    <row r="25" spans="1:32" ht="78.75">
      <c r="A25" s="14">
        <v>4</v>
      </c>
      <c r="B25" s="14" t="s">
        <v>40</v>
      </c>
      <c r="C25" s="14" t="s">
        <v>46</v>
      </c>
      <c r="D25" s="14" t="s">
        <v>14</v>
      </c>
      <c r="E25" s="14" t="s">
        <v>37</v>
      </c>
      <c r="F25" s="15">
        <v>42537</v>
      </c>
      <c r="G25" s="15">
        <v>45625</v>
      </c>
      <c r="H25" s="16"/>
      <c r="I25" s="18">
        <v>10184</v>
      </c>
      <c r="J25" s="19">
        <v>0.001</v>
      </c>
      <c r="K25" s="9" t="s">
        <v>15</v>
      </c>
      <c r="L25" s="18">
        <v>4708.37</v>
      </c>
      <c r="M25" s="16"/>
      <c r="N25" s="16"/>
      <c r="O25" s="17"/>
      <c r="P25" s="16"/>
      <c r="Q25" s="17"/>
      <c r="R25" s="17">
        <v>4.61</v>
      </c>
      <c r="S25" s="17"/>
      <c r="T25" s="18">
        <v>1177.09</v>
      </c>
      <c r="U25" s="17">
        <v>4.61</v>
      </c>
      <c r="V25" s="16"/>
      <c r="W25" s="18"/>
      <c r="X25" s="16"/>
      <c r="Y25" s="18">
        <f t="shared" si="1"/>
        <v>3531.2799999999997</v>
      </c>
      <c r="Z25" s="17">
        <f t="shared" si="1"/>
        <v>0</v>
      </c>
      <c r="AA25" s="17">
        <f t="shared" si="1"/>
        <v>0</v>
      </c>
      <c r="AB25" s="18">
        <f>O25-W25</f>
        <v>0</v>
      </c>
      <c r="AC25" s="16"/>
      <c r="AD25" s="10"/>
      <c r="AE25" s="3"/>
      <c r="AF25" s="3"/>
    </row>
    <row r="26" spans="1:32" s="39" customFormat="1" ht="12.75" customHeight="1">
      <c r="A26" s="88" t="s">
        <v>10</v>
      </c>
      <c r="B26" s="89"/>
      <c r="C26" s="89"/>
      <c r="D26" s="89"/>
      <c r="E26" s="90"/>
      <c r="F26" s="47"/>
      <c r="G26" s="47"/>
      <c r="H26" s="47"/>
      <c r="I26" s="48">
        <f>SUM(I22:I25)</f>
        <v>31016</v>
      </c>
      <c r="J26" s="49"/>
      <c r="K26" s="49"/>
      <c r="L26" s="48">
        <f aca="true" t="shared" si="2" ref="L26:AC26">SUM(L22:L25)</f>
        <v>7591.1</v>
      </c>
      <c r="M26" s="49">
        <f t="shared" si="2"/>
        <v>0</v>
      </c>
      <c r="N26" s="49">
        <f t="shared" si="2"/>
        <v>0</v>
      </c>
      <c r="O26" s="49">
        <f t="shared" si="2"/>
        <v>0</v>
      </c>
      <c r="P26" s="49">
        <f t="shared" si="2"/>
        <v>0</v>
      </c>
      <c r="Q26" s="49">
        <f t="shared" si="2"/>
        <v>0</v>
      </c>
      <c r="R26" s="49">
        <f t="shared" si="2"/>
        <v>7.4399999999999995</v>
      </c>
      <c r="S26" s="49">
        <f t="shared" si="2"/>
        <v>0</v>
      </c>
      <c r="T26" s="48">
        <f t="shared" si="2"/>
        <v>3557.1499999999996</v>
      </c>
      <c r="U26" s="49">
        <f t="shared" si="2"/>
        <v>7.4399999999999995</v>
      </c>
      <c r="V26" s="49">
        <f t="shared" si="2"/>
        <v>0</v>
      </c>
      <c r="W26" s="49">
        <f t="shared" si="2"/>
        <v>0</v>
      </c>
      <c r="X26" s="49">
        <f t="shared" si="2"/>
        <v>0</v>
      </c>
      <c r="Y26" s="48">
        <f>SUM(Y22:Y25)</f>
        <v>4033.95</v>
      </c>
      <c r="Z26" s="49">
        <f t="shared" si="2"/>
        <v>0</v>
      </c>
      <c r="AA26" s="49">
        <f t="shared" si="2"/>
        <v>0</v>
      </c>
      <c r="AB26" s="49">
        <f t="shared" si="2"/>
        <v>0</v>
      </c>
      <c r="AC26" s="49">
        <f t="shared" si="2"/>
        <v>0</v>
      </c>
      <c r="AD26" s="37"/>
      <c r="AE26" s="38"/>
      <c r="AF26" s="38"/>
    </row>
    <row r="27" spans="1:32" ht="26.25" customHeight="1">
      <c r="A27" s="63" t="s">
        <v>54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11"/>
      <c r="AE27" s="11"/>
      <c r="AF27" s="11"/>
    </row>
    <row r="28" spans="1:32" ht="12.75">
      <c r="A28" s="62" t="s">
        <v>11</v>
      </c>
      <c r="B28" s="62"/>
      <c r="C28" s="62"/>
      <c r="D28" s="62"/>
      <c r="E28" s="62"/>
      <c r="F28" s="50"/>
      <c r="G28" s="50"/>
      <c r="H28" s="51"/>
      <c r="I28" s="52"/>
      <c r="J28" s="51"/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10"/>
      <c r="AE28" s="3"/>
      <c r="AF28" s="3"/>
    </row>
    <row r="29" spans="1:42" ht="21.75" customHeight="1">
      <c r="A29" s="63" t="s">
        <v>36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5"/>
      <c r="AD29" s="11"/>
      <c r="AE29" s="11"/>
      <c r="AF29" s="11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32" ht="12.75">
      <c r="A30" s="62" t="s">
        <v>12</v>
      </c>
      <c r="B30" s="62"/>
      <c r="C30" s="62"/>
      <c r="D30" s="62"/>
      <c r="E30" s="62"/>
      <c r="F30" s="51"/>
      <c r="G30" s="51"/>
      <c r="H30" s="51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10"/>
      <c r="AE30" s="3"/>
      <c r="AF30" s="3"/>
    </row>
    <row r="31" spans="1:32" ht="15.75">
      <c r="A31" s="55" t="s">
        <v>13</v>
      </c>
      <c r="B31" s="56"/>
      <c r="C31" s="56"/>
      <c r="D31" s="56"/>
      <c r="E31" s="57"/>
      <c r="F31" s="31"/>
      <c r="G31" s="31"/>
      <c r="H31" s="31"/>
      <c r="I31" s="58">
        <f>I26+I28+I30</f>
        <v>31016</v>
      </c>
      <c r="J31" s="59"/>
      <c r="K31" s="59"/>
      <c r="L31" s="58">
        <f aca="true" t="shared" si="3" ref="L31:AC31">L26+L28+L30</f>
        <v>7591.1</v>
      </c>
      <c r="M31" s="59">
        <f t="shared" si="3"/>
        <v>0</v>
      </c>
      <c r="N31" s="59">
        <f t="shared" si="3"/>
        <v>0</v>
      </c>
      <c r="O31" s="59">
        <f t="shared" si="3"/>
        <v>0</v>
      </c>
      <c r="P31" s="59">
        <f t="shared" si="3"/>
        <v>0</v>
      </c>
      <c r="Q31" s="59">
        <f t="shared" si="3"/>
        <v>0</v>
      </c>
      <c r="R31" s="60">
        <f t="shared" si="3"/>
        <v>7.4399999999999995</v>
      </c>
      <c r="S31" s="59">
        <f t="shared" si="3"/>
        <v>0</v>
      </c>
      <c r="T31" s="60">
        <f t="shared" si="3"/>
        <v>3557.1499999999996</v>
      </c>
      <c r="U31" s="60">
        <f t="shared" si="3"/>
        <v>7.4399999999999995</v>
      </c>
      <c r="V31" s="59">
        <f t="shared" si="3"/>
        <v>0</v>
      </c>
      <c r="W31" s="59">
        <f t="shared" si="3"/>
        <v>0</v>
      </c>
      <c r="X31" s="59">
        <f t="shared" si="3"/>
        <v>0</v>
      </c>
      <c r="Y31" s="58">
        <f t="shared" si="3"/>
        <v>4033.95</v>
      </c>
      <c r="Z31" s="59">
        <f t="shared" si="3"/>
        <v>0</v>
      </c>
      <c r="AA31" s="59">
        <f t="shared" si="3"/>
        <v>0</v>
      </c>
      <c r="AB31" s="59">
        <f t="shared" si="3"/>
        <v>0</v>
      </c>
      <c r="AC31" s="59">
        <f t="shared" si="3"/>
        <v>0</v>
      </c>
      <c r="AD31" s="12"/>
      <c r="AE31" s="12"/>
      <c r="AF31" s="12"/>
    </row>
    <row r="32" spans="1:32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13"/>
      <c r="AE32" s="13"/>
      <c r="AF32" s="11"/>
    </row>
    <row r="33" spans="1:29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5.75">
      <c r="A34" s="20"/>
      <c r="B34" s="21" t="s">
        <v>19</v>
      </c>
      <c r="C34" s="21"/>
      <c r="D34" s="21"/>
      <c r="E34" s="21"/>
      <c r="F34" s="21"/>
      <c r="G34" s="21"/>
      <c r="H34" s="21"/>
      <c r="I34" s="21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5.75">
      <c r="A35" s="20"/>
      <c r="B35" s="21" t="s">
        <v>20</v>
      </c>
      <c r="C35" s="21"/>
      <c r="D35" s="21"/>
      <c r="E35" s="21"/>
      <c r="F35" s="21"/>
      <c r="G35" s="21"/>
      <c r="H35" s="21"/>
      <c r="I35" s="21"/>
      <c r="J35" s="21" t="s">
        <v>43</v>
      </c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</sheetData>
  <sheetProtection/>
  <mergeCells count="38">
    <mergeCell ref="T16:V16"/>
    <mergeCell ref="O16:P16"/>
    <mergeCell ref="K14:K17"/>
    <mergeCell ref="B14:B17"/>
    <mergeCell ref="D14:D17"/>
    <mergeCell ref="L14:P15"/>
    <mergeCell ref="C14:C17"/>
    <mergeCell ref="G14:H16"/>
    <mergeCell ref="A14:A17"/>
    <mergeCell ref="A27:AC27"/>
    <mergeCell ref="A20:E20"/>
    <mergeCell ref="Y15:AC15"/>
    <mergeCell ref="L16:N16"/>
    <mergeCell ref="AB16:AC16"/>
    <mergeCell ref="A26:E26"/>
    <mergeCell ref="A19:AC19"/>
    <mergeCell ref="A21:AC21"/>
    <mergeCell ref="Q16:S16"/>
    <mergeCell ref="AB13:AC13"/>
    <mergeCell ref="Y3:AC3"/>
    <mergeCell ref="Y2:AC2"/>
    <mergeCell ref="E5:I5"/>
    <mergeCell ref="A9:J9"/>
    <mergeCell ref="E14:E17"/>
    <mergeCell ref="F14:F17"/>
    <mergeCell ref="I14:I17"/>
    <mergeCell ref="A10:L10"/>
    <mergeCell ref="J14:J17"/>
    <mergeCell ref="A7:AC7"/>
    <mergeCell ref="A28:E28"/>
    <mergeCell ref="A29:AC29"/>
    <mergeCell ref="A30:E30"/>
    <mergeCell ref="Y1:AC1"/>
    <mergeCell ref="W16:X16"/>
    <mergeCell ref="Y16:AA16"/>
    <mergeCell ref="Q15:S15"/>
    <mergeCell ref="T15:X15"/>
    <mergeCell ref="Q14:AC14"/>
  </mergeCells>
  <printOptions/>
  <pageMargins left="0.1968503937007874" right="0.1968503937007874" top="0.3937007874015748" bottom="0.3937007874015748" header="0.3937007874015748" footer="0.5118110236220472"/>
  <pageSetup fitToHeight="1" fitToWidth="1" horizontalDpi="1200" verticalDpi="1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Невайкина Марина Михайловна</cp:lastModifiedBy>
  <cp:lastPrinted>2021-07-02T04:27:13Z</cp:lastPrinted>
  <dcterms:created xsi:type="dcterms:W3CDTF">2000-10-03T09:28:13Z</dcterms:created>
  <dcterms:modified xsi:type="dcterms:W3CDTF">2021-10-04T09:58:25Z</dcterms:modified>
  <cp:category/>
  <cp:version/>
  <cp:contentType/>
  <cp:contentStatus/>
</cp:coreProperties>
</file>