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075" windowHeight="8445" activeTab="0"/>
  </bookViews>
  <sheets>
    <sheet name="01.04.2024" sheetId="1" r:id="rId1"/>
  </sheets>
  <definedNames>
    <definedName name="_xlnm.Print_Titles" localSheetId="0">'01.04.2024'!$4:$5</definedName>
    <definedName name="_xlnm.Print_Area" localSheetId="0">'01.04.2024'!$A$1:$F$44</definedName>
  </definedNames>
  <calcPr fullCalcOnLoad="1"/>
</workbook>
</file>

<file path=xl/sharedStrings.xml><?xml version="1.0" encoding="utf-8"?>
<sst xmlns="http://schemas.openxmlformats.org/spreadsheetml/2006/main" count="60" uniqueCount="60">
  <si>
    <t>(тыс. рублей)</t>
  </si>
  <si>
    <t xml:space="preserve">  Реквизиты правового акта об утверждении программы</t>
  </si>
  <si>
    <t>По бюджету</t>
  </si>
  <si>
    <t>тыс.руб.</t>
  </si>
  <si>
    <t>в %  к предусмотренному по бюджету</t>
  </si>
  <si>
    <t>Итого:</t>
  </si>
  <si>
    <t>Наименование программы</t>
  </si>
  <si>
    <t>Примечание</t>
  </si>
  <si>
    <t xml:space="preserve">1. МП «Совершенствование сферы образования на территории Шелеховского района» </t>
  </si>
  <si>
    <t xml:space="preserve">Постановление Администрации Шелеховского муниципального района от 18.12.2018№ 837-па </t>
  </si>
  <si>
    <t xml:space="preserve">1.1. ПП «Организация предоставления дошкольного, начального общего, основного общего, среднего общего, дополнительного образования» </t>
  </si>
  <si>
    <t xml:space="preserve">1.2. ПП «Развитие дошкольного, общего и дополнительного образования на территории Шелеховского района» </t>
  </si>
  <si>
    <t xml:space="preserve">1.2.2. ВЦП «Развитие социальной и инженерной инфраструктуры в муниципальных образовательных организациях Шелеховского района» </t>
  </si>
  <si>
    <t>2. МП «Создание условий для развития молодежной среды на территории Шелеховского района »</t>
  </si>
  <si>
    <t>2.1. ПП «Качественное развитие потенциала и воспитание молодежи Шелеховского района »</t>
  </si>
  <si>
    <t>2.2. ПП «Комплексные меры профилактики злоупотребления наркотическими средствами и психотропными веществами »</t>
  </si>
  <si>
    <t xml:space="preserve">Постановление Администрации Шелеховского муниципального района от 18.12.2018 № 841-па </t>
  </si>
  <si>
    <t xml:space="preserve">3. МП «Развитие сферы культуры Шелеховского района» </t>
  </si>
  <si>
    <t xml:space="preserve">Постановление Администрации Шелеховского муниципального района от 18.12.2018 № 842-па </t>
  </si>
  <si>
    <t xml:space="preserve">3.1. ПП «Создание условий для повышения эффективности культурно-досуговой, библиотечной, музейно-выставочной деятельности и дополнительного образования детей в сфере культуры на территории Шелеховского района» </t>
  </si>
  <si>
    <t xml:space="preserve">3.2. ПП «Совершенствование муниципального управления в сфере культуры Шелеховского района» </t>
  </si>
  <si>
    <t xml:space="preserve">4. МП «Дополнительные меры поддержки для отдельных категорий граждан Шелеховского района» </t>
  </si>
  <si>
    <t xml:space="preserve">Постановление Администрации Шелеховского муниципального района от 18.12.2018 № 838-па </t>
  </si>
  <si>
    <t xml:space="preserve">5. МП «Развитие физической культуры и системы спортивной подготовки в Шелеховском районе» </t>
  </si>
  <si>
    <t xml:space="preserve">Постановление Администрации Шелеховского муниципального района от 18.12.2018 № 839-па </t>
  </si>
  <si>
    <t>6. МП «Обеспечение комплексных мер безопасности на территории Шелеховского района »</t>
  </si>
  <si>
    <t>6.1. ПП «Обеспечение защиты населения и территории Шелеховского района от чрезвычайных ситуаций природного и техногенного характера »</t>
  </si>
  <si>
    <t xml:space="preserve">Постановление Администрации Шелеховского муниципального района от 27.11.2018 № 754-па </t>
  </si>
  <si>
    <t>6.3. ПП «Профилактика правонарушений в Шелеховском районе»</t>
  </si>
  <si>
    <t>6.2.ПП «Организация проведения мероприятий по отлову и содержанию безнадзорных собак и кошек на территории Шелеховского района»</t>
  </si>
  <si>
    <t xml:space="preserve">Постановление Администрации Шелеховского муниципального района от 18.12.2018 № 835-па </t>
  </si>
  <si>
    <t xml:space="preserve">Постановление Администрации Шелеховского муниципального района от 18.12.2018 № 836-па </t>
  </si>
  <si>
    <t>Постановление Администрации Шелеховского муниципального района от 18.12.2018 № 840-па</t>
  </si>
  <si>
    <t xml:space="preserve">Начальник финансового управления </t>
  </si>
  <si>
    <t>ПП «Модернизация и подготовка к отопительному периоду объектов коммунальной инфраструктуры, находящейся в муниципальной собственности Шелеховского района»</t>
  </si>
  <si>
    <t xml:space="preserve">Постановление Администрации Шелеховского муниципального района от 10.02.2020 №76-па </t>
  </si>
  <si>
    <t xml:space="preserve">Постановление Администрации Шелеховского муниципального района от 10.01.2020 №6-па </t>
  </si>
  <si>
    <t>ПП «Энергосбережение и повышение энергетической эффективности объектов Шелеховского района»</t>
  </si>
  <si>
    <t>ПП «Развитие и содержание автомобильных дорог общего пользования местного значения Шелеховского района»</t>
  </si>
  <si>
    <t>ПП «Организация транспортного обслуживания населения автомобильным пассажирским транспортом по муниципальным маршрутам регулярных перевозок на территории Шелеховского района»</t>
  </si>
  <si>
    <t>ПП «Обеспечение градостроительной деятельности в Шелеховском районе»</t>
  </si>
  <si>
    <t>ПП «Обеспечение деятельности Управления территориального развития и обустройства»</t>
  </si>
  <si>
    <t>ПП «Обеспечение развития и функционирования объектов социальной, коммунальной и транспортной инфраструктуры Шелеховского района»</t>
  </si>
  <si>
    <t>Исполнитель: О.В.Большеглазова, 5-33-28</t>
  </si>
  <si>
    <t>8. МП «Совершенствование механизмов управления развитием Шелеховского района »</t>
  </si>
  <si>
    <t>ПП «Предотвращение и снижение негативного воздействия хозяйственной  и иной деятельности на окружающую среду»</t>
  </si>
  <si>
    <t>7. МП «Развитие общественных инициатив в  Шелеховском районе »</t>
  </si>
  <si>
    <t>8.1. ПП «Организация составления  и исполнения бюджета Шелеховского района, управление муниципальными финансами»</t>
  </si>
  <si>
    <t>8.2. ПП «Обеспечение деятельности Администрации Шелеховского муниципального района»</t>
  </si>
  <si>
    <t>9.1. ПП «Создание условий для эффективного использования муниципального имущества Шелеховского района»</t>
  </si>
  <si>
    <t>9.2. ПП «Совершенствование земельных и имущественных отношений на территории Шелеховского района»</t>
  </si>
  <si>
    <t>10. «Градостроительство, инфраструктурное развитие Шелеховского района»</t>
  </si>
  <si>
    <t>9.3. ПП «Повышение устойчивости жилых домов, основных объектов и систем жизнеобеспечения на территории Шелеховского района»</t>
  </si>
  <si>
    <t xml:space="preserve">9.4. ПП  «Переселение граждан, проживающих на территории сельских поселений Шелеховского района, из ветхого и аварийного жилищного фонда» </t>
  </si>
  <si>
    <t xml:space="preserve">Постановление Администрации Шелеховского муниципального района от 30.09.2022 № 563-па </t>
  </si>
  <si>
    <t>9. МП «Совершенствование механизмов управления муниципальным имуществом »</t>
  </si>
  <si>
    <t xml:space="preserve">1.2.1. ВЦП «Обеспечение детей дошкольного и школьного возрастов местами в образовательных организациях Шелеховского района» </t>
  </si>
  <si>
    <t>Исполнено на 01.04.2024 г.</t>
  </si>
  <si>
    <t>Предусмотрено на 01.04.2024 г.</t>
  </si>
  <si>
    <t xml:space="preserve">Информация об исполнении расходов в разрезе муниципальных программ Шелеховского района по состоянию на 01.04.2024 г.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</si>
</sst>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_-* #,##0.0_р_._-;\-* #,##0.0_р_._-;_-* &quot;-&quot;??_р_._-;_-@_-"/>
  </numFmts>
  <fonts count="61">
    <font>
      <sz val="10"/>
      <name val="Times New Roman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9" fillId="0" borderId="10" xfId="0" applyFont="1" applyBorder="1" applyAlignment="1">
      <alignment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3" fontId="52" fillId="0" borderId="0" xfId="0" applyNumberFormat="1" applyFont="1" applyFill="1" applyAlignment="1">
      <alignment horizontal="center" vertical="center" wrapText="1"/>
    </xf>
    <xf numFmtId="176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3" fontId="53" fillId="0" borderId="0" xfId="0" applyNumberFormat="1" applyFont="1" applyFill="1" applyAlignment="1">
      <alignment horizontal="center" vertical="center" wrapText="1"/>
    </xf>
    <xf numFmtId="177" fontId="53" fillId="0" borderId="0" xfId="0" applyNumberFormat="1" applyFont="1" applyFill="1" applyAlignment="1">
      <alignment horizontal="center" vertical="center" wrapText="1"/>
    </xf>
    <xf numFmtId="3" fontId="54" fillId="0" borderId="0" xfId="0" applyNumberFormat="1" applyFont="1" applyFill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178" fontId="49" fillId="34" borderId="10" xfId="58" applyNumberFormat="1" applyFont="1" applyFill="1" applyBorder="1" applyAlignment="1">
      <alignment horizontal="left" vertical="center" wrapText="1"/>
    </xf>
    <xf numFmtId="0" fontId="49" fillId="0" borderId="0" xfId="0" applyFont="1" applyFill="1" applyAlignment="1">
      <alignment/>
    </xf>
    <xf numFmtId="178" fontId="49" fillId="0" borderId="12" xfId="58" applyNumberFormat="1" applyFont="1" applyBorder="1" applyAlignment="1">
      <alignment vertical="top" wrapText="1"/>
    </xf>
    <xf numFmtId="176" fontId="1" fillId="2" borderId="10" xfId="0" applyNumberFormat="1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176" fontId="50" fillId="2" borderId="10" xfId="0" applyNumberFormat="1" applyFont="1" applyFill="1" applyBorder="1" applyAlignment="1">
      <alignment horizontal="center" vertical="center" wrapText="1"/>
    </xf>
    <xf numFmtId="176" fontId="49" fillId="2" borderId="10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Fill="1" applyAlignment="1">
      <alignment horizontal="center" vertical="center" wrapText="1"/>
    </xf>
    <xf numFmtId="3" fontId="55" fillId="0" borderId="0" xfId="0" applyNumberFormat="1" applyFont="1" applyFill="1" applyAlignment="1">
      <alignment horizontal="center" vertical="center" wrapText="1"/>
    </xf>
    <xf numFmtId="3" fontId="56" fillId="0" borderId="0" xfId="0" applyNumberFormat="1" applyFont="1" applyFill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3" fontId="49" fillId="0" borderId="0" xfId="0" applyNumberFormat="1" applyFont="1" applyFill="1" applyAlignment="1">
      <alignment horizontal="right" vertical="center" wrapText="1"/>
    </xf>
    <xf numFmtId="176" fontId="49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178" fontId="50" fillId="2" borderId="12" xfId="58" applyNumberFormat="1" applyFont="1" applyFill="1" applyBorder="1" applyAlignment="1">
      <alignment horizontal="left" vertical="top" wrapText="1"/>
    </xf>
    <xf numFmtId="176" fontId="50" fillId="0" borderId="10" xfId="0" applyNumberFormat="1" applyFont="1" applyFill="1" applyBorder="1" applyAlignment="1">
      <alignment/>
    </xf>
    <xf numFmtId="0" fontId="56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6" fillId="0" borderId="0" xfId="0" applyFont="1" applyFill="1" applyAlignment="1">
      <alignment horizontal="center" vertical="center"/>
    </xf>
    <xf numFmtId="3" fontId="49" fillId="0" borderId="10" xfId="0" applyNumberFormat="1" applyFont="1" applyFill="1" applyBorder="1" applyAlignment="1">
      <alignment horizontal="center" vertical="center" wrapText="1"/>
    </xf>
    <xf numFmtId="176" fontId="59" fillId="2" borderId="10" xfId="0" applyNumberFormat="1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/>
    </xf>
    <xf numFmtId="0" fontId="55" fillId="0" borderId="0" xfId="0" applyFont="1" applyFill="1" applyAlignment="1">
      <alignment horizontal="left"/>
    </xf>
    <xf numFmtId="0" fontId="60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zoomScale="90" zoomScaleNormal="9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6" sqref="K6"/>
    </sheetView>
  </sheetViews>
  <sheetFormatPr defaultColWidth="9.33203125" defaultRowHeight="12.75"/>
  <cols>
    <col min="1" max="1" width="52.66015625" style="1" customWidth="1"/>
    <col min="2" max="2" width="41.16015625" style="1" customWidth="1"/>
    <col min="3" max="3" width="31.83203125" style="13" customWidth="1"/>
    <col min="4" max="4" width="20" style="13" customWidth="1"/>
    <col min="5" max="5" width="19.5" style="30" customWidth="1"/>
    <col min="6" max="6" width="30" style="1" customWidth="1"/>
    <col min="7" max="7" width="9.33203125" style="1" customWidth="1"/>
    <col min="8" max="8" width="14.16015625" style="1" customWidth="1"/>
    <col min="9" max="16384" width="9.33203125" style="1" customWidth="1"/>
  </cols>
  <sheetData>
    <row r="2" spans="1:6" ht="21" customHeight="1">
      <c r="A2" s="48" t="s">
        <v>59</v>
      </c>
      <c r="B2" s="48"/>
      <c r="C2" s="48"/>
      <c r="D2" s="48"/>
      <c r="E2" s="48"/>
      <c r="F2" s="48"/>
    </row>
    <row r="3" spans="1:6" ht="12.75" customHeight="1">
      <c r="A3" s="34"/>
      <c r="B3" s="34"/>
      <c r="C3" s="12"/>
      <c r="D3" s="12"/>
      <c r="F3" s="35" t="s">
        <v>0</v>
      </c>
    </row>
    <row r="4" spans="1:6" ht="12.75">
      <c r="A4" s="49" t="s">
        <v>6</v>
      </c>
      <c r="B4" s="49" t="s">
        <v>1</v>
      </c>
      <c r="C4" s="45" t="s">
        <v>58</v>
      </c>
      <c r="D4" s="50" t="s">
        <v>57</v>
      </c>
      <c r="E4" s="50"/>
      <c r="F4" s="49" t="s">
        <v>7</v>
      </c>
    </row>
    <row r="5" spans="1:6" ht="38.25">
      <c r="A5" s="49"/>
      <c r="B5" s="49"/>
      <c r="C5" s="11" t="s">
        <v>2</v>
      </c>
      <c r="D5" s="43" t="s">
        <v>3</v>
      </c>
      <c r="E5" s="33" t="s">
        <v>4</v>
      </c>
      <c r="F5" s="49"/>
    </row>
    <row r="6" spans="1:7" ht="78" customHeight="1">
      <c r="A6" s="20" t="s">
        <v>8</v>
      </c>
      <c r="B6" s="27" t="s">
        <v>9</v>
      </c>
      <c r="C6" s="26">
        <f>C7+C8</f>
        <v>2037292.5</v>
      </c>
      <c r="D6" s="28">
        <f>D7+D8</f>
        <v>418010.6</v>
      </c>
      <c r="E6" s="28">
        <f>D6/C6*100</f>
        <v>20.517947226527365</v>
      </c>
      <c r="F6" s="29"/>
      <c r="G6" s="4"/>
    </row>
    <row r="7" spans="1:8" ht="56.25" customHeight="1">
      <c r="A7" s="8" t="s">
        <v>10</v>
      </c>
      <c r="B7" s="21"/>
      <c r="C7" s="2">
        <v>1906273.8</v>
      </c>
      <c r="D7" s="22">
        <v>415384.6</v>
      </c>
      <c r="E7" s="22">
        <f>D7/C7*100</f>
        <v>21.79039548253771</v>
      </c>
      <c r="F7" s="22"/>
      <c r="H7" s="4"/>
    </row>
    <row r="8" spans="1:6" ht="38.25">
      <c r="A8" s="8" t="s">
        <v>11</v>
      </c>
      <c r="B8" s="21"/>
      <c r="C8" s="2">
        <v>131018.7</v>
      </c>
      <c r="D8" s="22">
        <v>2626</v>
      </c>
      <c r="E8" s="22">
        <f aca="true" t="shared" si="0" ref="E8:E41">D8/C8*100</f>
        <v>2.0042940435220316</v>
      </c>
      <c r="F8" s="22"/>
    </row>
    <row r="9" spans="1:6" s="6" customFormat="1" ht="46.5" customHeight="1">
      <c r="A9" s="37" t="s">
        <v>56</v>
      </c>
      <c r="B9" s="21" t="s">
        <v>35</v>
      </c>
      <c r="C9" s="10">
        <v>12450</v>
      </c>
      <c r="D9" s="36">
        <v>0</v>
      </c>
      <c r="E9" s="22">
        <f t="shared" si="0"/>
        <v>0</v>
      </c>
      <c r="F9" s="22"/>
    </row>
    <row r="10" spans="1:6" s="6" customFormat="1" ht="47.25" customHeight="1">
      <c r="A10" s="37" t="s">
        <v>12</v>
      </c>
      <c r="B10" s="21" t="s">
        <v>36</v>
      </c>
      <c r="C10" s="10">
        <v>107031.5</v>
      </c>
      <c r="D10" s="36">
        <v>1486.2</v>
      </c>
      <c r="E10" s="22">
        <f t="shared" si="0"/>
        <v>1.3885631799984117</v>
      </c>
      <c r="F10" s="22"/>
    </row>
    <row r="11" spans="1:8" s="15" customFormat="1" ht="38.25">
      <c r="A11" s="20" t="s">
        <v>13</v>
      </c>
      <c r="B11" s="27" t="s">
        <v>16</v>
      </c>
      <c r="C11" s="26">
        <f>SUM(C12:C13)</f>
        <v>11371.3</v>
      </c>
      <c r="D11" s="28">
        <f>SUM(D12:D13)</f>
        <v>136</v>
      </c>
      <c r="E11" s="28">
        <f t="shared" si="0"/>
        <v>1.1959934220361788</v>
      </c>
      <c r="F11" s="29"/>
      <c r="G11" s="14"/>
      <c r="H11" s="14"/>
    </row>
    <row r="12" spans="1:8" s="15" customFormat="1" ht="25.5">
      <c r="A12" s="8" t="s">
        <v>14</v>
      </c>
      <c r="B12" s="21"/>
      <c r="C12" s="2">
        <v>11167.3</v>
      </c>
      <c r="D12" s="22">
        <v>79.8</v>
      </c>
      <c r="E12" s="22">
        <f t="shared" si="0"/>
        <v>0.7145863368943254</v>
      </c>
      <c r="F12" s="22"/>
      <c r="H12" s="14"/>
    </row>
    <row r="13" spans="1:6" s="15" customFormat="1" ht="38.25">
      <c r="A13" s="8" t="s">
        <v>15</v>
      </c>
      <c r="B13" s="21"/>
      <c r="C13" s="2">
        <v>204</v>
      </c>
      <c r="D13" s="22">
        <v>56.2</v>
      </c>
      <c r="E13" s="22">
        <f t="shared" si="0"/>
        <v>27.54901960784314</v>
      </c>
      <c r="F13" s="22"/>
    </row>
    <row r="14" spans="1:6" s="15" customFormat="1" ht="38.25">
      <c r="A14" s="20" t="s">
        <v>17</v>
      </c>
      <c r="B14" s="27" t="s">
        <v>18</v>
      </c>
      <c r="C14" s="26">
        <f>SUM(C15:C16)</f>
        <v>146569.3</v>
      </c>
      <c r="D14" s="28">
        <f>SUM(D15:D16)</f>
        <v>25985.3</v>
      </c>
      <c r="E14" s="28">
        <f t="shared" si="0"/>
        <v>17.729019651454976</v>
      </c>
      <c r="F14" s="29"/>
    </row>
    <row r="15" spans="1:6" s="15" customFormat="1" ht="63.75">
      <c r="A15" s="8" t="s">
        <v>19</v>
      </c>
      <c r="B15" s="21"/>
      <c r="C15" s="2">
        <v>109098.9</v>
      </c>
      <c r="D15" s="22">
        <v>23979.5</v>
      </c>
      <c r="E15" s="22">
        <f t="shared" si="0"/>
        <v>21.979598327755827</v>
      </c>
      <c r="F15" s="22"/>
    </row>
    <row r="16" spans="1:6" s="15" customFormat="1" ht="35.25" customHeight="1">
      <c r="A16" s="8" t="s">
        <v>20</v>
      </c>
      <c r="B16" s="21"/>
      <c r="C16" s="2">
        <v>37470.4</v>
      </c>
      <c r="D16" s="22">
        <v>2005.8</v>
      </c>
      <c r="E16" s="22">
        <f t="shared" si="0"/>
        <v>5.3530253213202945</v>
      </c>
      <c r="F16" s="22"/>
    </row>
    <row r="17" spans="1:7" s="15" customFormat="1" ht="38.25">
      <c r="A17" s="20" t="s">
        <v>21</v>
      </c>
      <c r="B17" s="27" t="s">
        <v>22</v>
      </c>
      <c r="C17" s="26">
        <v>2426</v>
      </c>
      <c r="D17" s="28">
        <v>516.6</v>
      </c>
      <c r="E17" s="28">
        <f t="shared" si="0"/>
        <v>21.29431162407255</v>
      </c>
      <c r="F17" s="29"/>
      <c r="G17" s="14"/>
    </row>
    <row r="18" spans="1:6" s="15" customFormat="1" ht="38.25">
      <c r="A18" s="20" t="s">
        <v>23</v>
      </c>
      <c r="B18" s="27" t="s">
        <v>24</v>
      </c>
      <c r="C18" s="26">
        <v>83081.2</v>
      </c>
      <c r="D18" s="28">
        <v>17568.4</v>
      </c>
      <c r="E18" s="28">
        <f t="shared" si="0"/>
        <v>21.146059517676687</v>
      </c>
      <c r="F18" s="29"/>
    </row>
    <row r="19" spans="1:6" s="15" customFormat="1" ht="38.25">
      <c r="A19" s="20" t="s">
        <v>25</v>
      </c>
      <c r="B19" s="27" t="s">
        <v>27</v>
      </c>
      <c r="C19" s="26">
        <f>C20+C21+C22</f>
        <v>48938.1</v>
      </c>
      <c r="D19" s="44">
        <f>D20+D21+D22</f>
        <v>5675.3</v>
      </c>
      <c r="E19" s="28">
        <f t="shared" si="0"/>
        <v>11.596894852885585</v>
      </c>
      <c r="F19" s="29"/>
    </row>
    <row r="20" spans="1:6" s="15" customFormat="1" ht="38.25">
      <c r="A20" s="8" t="s">
        <v>26</v>
      </c>
      <c r="B20" s="21"/>
      <c r="C20" s="2">
        <v>8068.7</v>
      </c>
      <c r="D20" s="22">
        <v>1557.9</v>
      </c>
      <c r="E20" s="22">
        <f t="shared" si="0"/>
        <v>19.30794303915129</v>
      </c>
      <c r="F20" s="22"/>
    </row>
    <row r="21" spans="1:6" s="15" customFormat="1" ht="38.25">
      <c r="A21" s="23" t="s">
        <v>29</v>
      </c>
      <c r="B21" s="21"/>
      <c r="C21" s="2">
        <v>3682.2</v>
      </c>
      <c r="D21" s="22">
        <v>594.1</v>
      </c>
      <c r="E21" s="22">
        <f t="shared" si="0"/>
        <v>16.13437618814839</v>
      </c>
      <c r="F21" s="22"/>
    </row>
    <row r="22" spans="1:6" s="15" customFormat="1" ht="25.5">
      <c r="A22" s="8" t="s">
        <v>28</v>
      </c>
      <c r="B22" s="21"/>
      <c r="C22" s="2">
        <v>37187.2</v>
      </c>
      <c r="D22" s="22">
        <v>3523.3</v>
      </c>
      <c r="E22" s="22">
        <f t="shared" si="0"/>
        <v>9.474496600980983</v>
      </c>
      <c r="F22" s="22"/>
    </row>
    <row r="23" spans="1:6" s="15" customFormat="1" ht="40.5" customHeight="1">
      <c r="A23" s="20" t="s">
        <v>46</v>
      </c>
      <c r="B23" s="27" t="s">
        <v>54</v>
      </c>
      <c r="C23" s="26">
        <v>300</v>
      </c>
      <c r="D23" s="28">
        <v>0</v>
      </c>
      <c r="E23" s="28">
        <f t="shared" si="0"/>
        <v>0</v>
      </c>
      <c r="F23" s="29"/>
    </row>
    <row r="24" spans="1:6" s="24" customFormat="1" ht="38.25">
      <c r="A24" s="20" t="s">
        <v>44</v>
      </c>
      <c r="B24" s="27" t="s">
        <v>30</v>
      </c>
      <c r="C24" s="26">
        <f>C25+C26</f>
        <v>332533.1</v>
      </c>
      <c r="D24" s="26">
        <f>D25+D26</f>
        <v>70612.5</v>
      </c>
      <c r="E24" s="28">
        <f t="shared" si="0"/>
        <v>21.234728212018595</v>
      </c>
      <c r="F24" s="29"/>
    </row>
    <row r="25" spans="1:6" s="24" customFormat="1" ht="38.25">
      <c r="A25" s="8" t="s">
        <v>47</v>
      </c>
      <c r="B25" s="21"/>
      <c r="C25" s="2">
        <v>201681.5</v>
      </c>
      <c r="D25" s="22">
        <v>44146</v>
      </c>
      <c r="E25" s="22">
        <f t="shared" si="0"/>
        <v>21.88896849735846</v>
      </c>
      <c r="F25" s="22"/>
    </row>
    <row r="26" spans="1:6" s="24" customFormat="1" ht="25.5">
      <c r="A26" s="8" t="s">
        <v>48</v>
      </c>
      <c r="B26" s="21"/>
      <c r="C26" s="2">
        <v>130851.6</v>
      </c>
      <c r="D26" s="22">
        <v>26466.5</v>
      </c>
      <c r="E26" s="22">
        <f t="shared" si="0"/>
        <v>20.226348015614633</v>
      </c>
      <c r="F26" s="22"/>
    </row>
    <row r="27" spans="1:6" s="15" customFormat="1" ht="38.25">
      <c r="A27" s="20" t="s">
        <v>55</v>
      </c>
      <c r="B27" s="27" t="s">
        <v>31</v>
      </c>
      <c r="C27" s="26">
        <f>SUM(C28:C31)</f>
        <v>40861.8</v>
      </c>
      <c r="D27" s="28">
        <f>SUM(D28:D31)</f>
        <v>5991</v>
      </c>
      <c r="E27" s="28">
        <f t="shared" si="0"/>
        <v>14.661615494177935</v>
      </c>
      <c r="F27" s="29"/>
    </row>
    <row r="28" spans="1:6" s="15" customFormat="1" ht="38.25">
      <c r="A28" s="8" t="s">
        <v>49</v>
      </c>
      <c r="B28" s="21"/>
      <c r="C28" s="2">
        <v>30793.3</v>
      </c>
      <c r="D28" s="22">
        <v>5858.6</v>
      </c>
      <c r="E28" s="22">
        <f t="shared" si="0"/>
        <v>19.025567250018675</v>
      </c>
      <c r="F28" s="22"/>
    </row>
    <row r="29" spans="1:6" s="15" customFormat="1" ht="38.25">
      <c r="A29" s="8" t="s">
        <v>50</v>
      </c>
      <c r="B29" s="21"/>
      <c r="C29" s="2">
        <v>10068.5</v>
      </c>
      <c r="D29" s="22">
        <v>132.4</v>
      </c>
      <c r="E29" s="22">
        <f t="shared" si="0"/>
        <v>1.3149923027263248</v>
      </c>
      <c r="F29" s="22"/>
    </row>
    <row r="30" spans="1:6" ht="41.25" customHeight="1">
      <c r="A30" s="8" t="s">
        <v>52</v>
      </c>
      <c r="B30" s="19"/>
      <c r="C30" s="2">
        <v>0</v>
      </c>
      <c r="D30" s="22">
        <v>0</v>
      </c>
      <c r="E30" s="22">
        <v>0</v>
      </c>
      <c r="F30" s="22"/>
    </row>
    <row r="31" spans="1:6" ht="48.75" customHeight="1">
      <c r="A31" s="8" t="s">
        <v>53</v>
      </c>
      <c r="B31" s="19"/>
      <c r="C31" s="2">
        <v>0</v>
      </c>
      <c r="D31" s="22">
        <v>0</v>
      </c>
      <c r="E31" s="22">
        <v>0</v>
      </c>
      <c r="F31" s="22"/>
    </row>
    <row r="32" spans="1:6" s="15" customFormat="1" ht="38.25">
      <c r="A32" s="38" t="s">
        <v>51</v>
      </c>
      <c r="B32" s="27" t="s">
        <v>32</v>
      </c>
      <c r="C32" s="26">
        <f>C33+C34+C35+C36+C38+C37+C39+C40</f>
        <v>382483.1</v>
      </c>
      <c r="D32" s="28">
        <f>D33+D34+D35+D36+D37+D38+D39+D40</f>
        <v>75323.6</v>
      </c>
      <c r="E32" s="28">
        <f t="shared" si="0"/>
        <v>19.693314554290115</v>
      </c>
      <c r="F32" s="29"/>
    </row>
    <row r="33" spans="1:6" s="15" customFormat="1" ht="51">
      <c r="A33" s="25" t="s">
        <v>34</v>
      </c>
      <c r="B33" s="19"/>
      <c r="C33" s="2">
        <v>68489</v>
      </c>
      <c r="D33" s="22">
        <v>42788.7</v>
      </c>
      <c r="E33" s="22">
        <f t="shared" si="0"/>
        <v>62.47528800245294</v>
      </c>
      <c r="F33" s="22"/>
    </row>
    <row r="34" spans="1:6" s="15" customFormat="1" ht="38.25">
      <c r="A34" s="25" t="s">
        <v>45</v>
      </c>
      <c r="B34" s="19"/>
      <c r="C34" s="2">
        <v>239450.5</v>
      </c>
      <c r="D34" s="22">
        <v>588.3</v>
      </c>
      <c r="E34" s="22">
        <f t="shared" si="0"/>
        <v>0.24568752205570668</v>
      </c>
      <c r="F34" s="22"/>
    </row>
    <row r="35" spans="1:6" s="15" customFormat="1" ht="38.25">
      <c r="A35" s="25" t="s">
        <v>37</v>
      </c>
      <c r="B35" s="19"/>
      <c r="C35" s="2">
        <v>20.6</v>
      </c>
      <c r="D35" s="22">
        <v>0</v>
      </c>
      <c r="E35" s="22">
        <f t="shared" si="0"/>
        <v>0</v>
      </c>
      <c r="F35" s="22"/>
    </row>
    <row r="36" spans="1:6" s="15" customFormat="1" ht="36" customHeight="1">
      <c r="A36" s="25" t="s">
        <v>38</v>
      </c>
      <c r="B36" s="19"/>
      <c r="C36" s="2">
        <v>41893.1</v>
      </c>
      <c r="D36" s="22">
        <v>26245.2</v>
      </c>
      <c r="E36" s="22">
        <f t="shared" si="0"/>
        <v>62.64802556984325</v>
      </c>
      <c r="F36" s="22"/>
    </row>
    <row r="37" spans="1:6" s="15" customFormat="1" ht="54.75" customHeight="1">
      <c r="A37" s="25" t="s">
        <v>39</v>
      </c>
      <c r="B37" s="19"/>
      <c r="C37" s="2">
        <v>0</v>
      </c>
      <c r="D37" s="22">
        <v>0</v>
      </c>
      <c r="E37" s="22">
        <v>0</v>
      </c>
      <c r="F37" s="22"/>
    </row>
    <row r="38" spans="1:6" s="15" customFormat="1" ht="30.75" customHeight="1">
      <c r="A38" s="25" t="s">
        <v>40</v>
      </c>
      <c r="B38" s="19"/>
      <c r="C38" s="2">
        <v>30</v>
      </c>
      <c r="D38" s="22">
        <v>0</v>
      </c>
      <c r="E38" s="22">
        <f t="shared" si="0"/>
        <v>0</v>
      </c>
      <c r="F38" s="22"/>
    </row>
    <row r="39" spans="1:6" s="15" customFormat="1" ht="33.75" customHeight="1">
      <c r="A39" s="25" t="s">
        <v>41</v>
      </c>
      <c r="B39" s="19"/>
      <c r="C39" s="2">
        <v>18287.4</v>
      </c>
      <c r="D39" s="22">
        <v>3261.1</v>
      </c>
      <c r="E39" s="22">
        <f t="shared" si="0"/>
        <v>17.83249669171123</v>
      </c>
      <c r="F39" s="22"/>
    </row>
    <row r="40" spans="1:6" s="15" customFormat="1" ht="51">
      <c r="A40" s="25" t="s">
        <v>42</v>
      </c>
      <c r="B40" s="19"/>
      <c r="C40" s="2">
        <v>14312.5</v>
      </c>
      <c r="D40" s="22">
        <v>2440.3</v>
      </c>
      <c r="E40" s="22">
        <f t="shared" si="0"/>
        <v>17.050131004366815</v>
      </c>
      <c r="F40" s="22"/>
    </row>
    <row r="41" spans="1:6" s="5" customFormat="1" ht="18" customHeight="1">
      <c r="A41" s="46" t="s">
        <v>5</v>
      </c>
      <c r="B41" s="46"/>
      <c r="C41" s="3">
        <f>C6+C11+C14+C17+C18+C19+C24+C27+C32+C23</f>
        <v>3085856.4000000004</v>
      </c>
      <c r="D41" s="9">
        <f>D6+D11+D14+D17+D18+D19+D24+D27+D32+D23</f>
        <v>619819.2999999999</v>
      </c>
      <c r="E41" s="9">
        <f t="shared" si="0"/>
        <v>20.085811510866154</v>
      </c>
      <c r="F41" s="39"/>
    </row>
    <row r="42" spans="1:6" ht="46.5" customHeight="1">
      <c r="A42" s="42" t="s">
        <v>33</v>
      </c>
      <c r="B42" s="32"/>
      <c r="C42" s="16"/>
      <c r="D42" s="16"/>
      <c r="E42" s="31"/>
      <c r="F42" s="24"/>
    </row>
    <row r="43" spans="1:6" ht="13.5">
      <c r="A43" s="47"/>
      <c r="B43" s="47"/>
      <c r="C43" s="47"/>
      <c r="D43" s="47"/>
      <c r="E43" s="47"/>
      <c r="F43" s="24"/>
    </row>
    <row r="44" spans="1:6" s="7" customFormat="1" ht="15.75">
      <c r="A44" s="40" t="s">
        <v>43</v>
      </c>
      <c r="B44" s="40"/>
      <c r="C44" s="17"/>
      <c r="D44" s="18"/>
      <c r="E44" s="32"/>
      <c r="F44" s="41"/>
    </row>
    <row r="49" ht="12.75">
      <c r="A49" s="6"/>
    </row>
  </sheetData>
  <sheetProtection/>
  <mergeCells count="7">
    <mergeCell ref="A41:B41"/>
    <mergeCell ref="A43:E43"/>
    <mergeCell ref="A2:F2"/>
    <mergeCell ref="A4:A5"/>
    <mergeCell ref="B4:B5"/>
    <mergeCell ref="D4:E4"/>
    <mergeCell ref="F4:F5"/>
  </mergeCells>
  <printOptions/>
  <pageMargins left="0.3937007874015748" right="0.3937007874015748" top="0.2362204724409449" bottom="0.2362204724409449" header="0.1968503937007874" footer="0.2362204724409449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Рядчикова</dc:creator>
  <cp:keywords/>
  <dc:description/>
  <cp:lastModifiedBy>Таюрская Ольга Юрьевна</cp:lastModifiedBy>
  <cp:lastPrinted>2024-04-16T03:01:46Z</cp:lastPrinted>
  <dcterms:created xsi:type="dcterms:W3CDTF">2012-08-03T02:42:02Z</dcterms:created>
  <dcterms:modified xsi:type="dcterms:W3CDTF">2024-04-19T04:07:30Z</dcterms:modified>
  <cp:category/>
  <cp:version/>
  <cp:contentType/>
  <cp:contentStatus/>
</cp:coreProperties>
</file>