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окументы в работе\ОТЧЕТЫ, ПРОГНОЗЫ, СОГЛАШЕНИЯ\Отчет СЭР\2022\"/>
    </mc:Choice>
  </mc:AlternateContent>
  <xr:revisionPtr revIDLastSave="0" documentId="8_{164C21B5-CAF2-439C-B84D-6F738DD4DFD2}" xr6:coauthVersionLast="47" xr6:coauthVersionMax="47" xr10:uidLastSave="{00000000-0000-0000-0000-000000000000}"/>
  <bookViews>
    <workbookView xWindow="-120" yWindow="-120" windowWidth="19440" windowHeight="15000" xr2:uid="{7799CB37-D49F-4EAA-BC1B-F9FF6E273CBF}"/>
  </bookViews>
  <sheets>
    <sheet name="Аналит.отчет" sheetId="1" r:id="rId1"/>
  </sheets>
  <externalReferences>
    <externalReference r:id="rId2"/>
  </externalReferences>
  <definedNames>
    <definedName name="_xlnm.Print_Titles" localSheetId="0">Аналит.отчет!$4:$4</definedName>
    <definedName name="_xlnm.Print_Area" localSheetId="0">Аналит.отчет!$A$1:$E$117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" i="1" l="1"/>
  <c r="C112" i="1"/>
  <c r="E112" i="1" s="1"/>
  <c r="E111" i="1"/>
  <c r="C110" i="1"/>
  <c r="E110" i="1" s="1"/>
  <c r="C109" i="1"/>
  <c r="E109" i="1" s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7" i="1"/>
  <c r="E86" i="1"/>
  <c r="E85" i="1"/>
  <c r="E79" i="1"/>
  <c r="E78" i="1"/>
  <c r="E77" i="1"/>
  <c r="C76" i="1"/>
  <c r="E76" i="1" s="1"/>
  <c r="C75" i="1"/>
  <c r="E75" i="1" s="1"/>
  <c r="C74" i="1"/>
  <c r="E74" i="1" s="1"/>
  <c r="C73" i="1"/>
  <c r="E72" i="1"/>
  <c r="C72" i="1"/>
  <c r="C71" i="1"/>
  <c r="E71" i="1" s="1"/>
  <c r="C70" i="1"/>
  <c r="E70" i="1" s="1"/>
  <c r="C65" i="1"/>
  <c r="E65" i="1" s="1"/>
  <c r="E63" i="1"/>
  <c r="C63" i="1"/>
  <c r="E61" i="1"/>
  <c r="E60" i="1"/>
  <c r="E59" i="1"/>
  <c r="E58" i="1"/>
  <c r="E55" i="1"/>
  <c r="E50" i="1"/>
  <c r="C50" i="1"/>
  <c r="E49" i="1"/>
  <c r="C48" i="1"/>
  <c r="C43" i="1"/>
  <c r="E43" i="1" s="1"/>
  <c r="C40" i="1"/>
  <c r="E40" i="1" s="1"/>
  <c r="E37" i="1"/>
  <c r="C37" i="1"/>
  <c r="E28" i="1"/>
  <c r="E27" i="1"/>
  <c r="E26" i="1"/>
  <c r="E23" i="1"/>
  <c r="E22" i="1"/>
  <c r="C21" i="1"/>
  <c r="E21" i="1" s="1"/>
  <c r="E17" i="1"/>
  <c r="C17" i="1"/>
  <c r="C13" i="1"/>
  <c r="E13" i="1" s="1"/>
  <c r="C6" i="1"/>
  <c r="E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trzhepko</author>
    <author>Ржепко Татьяна Анатольевна</author>
  </authors>
  <commentList>
    <comment ref="A63" authorId="0" shapeId="0" xr:uid="{7B11032E-9B80-448F-88D5-F2E565A522FF}">
      <text>
        <r>
          <rPr>
            <b/>
            <sz val="10"/>
            <color indexed="81"/>
            <rFont val="Tahoma"/>
            <family val="2"/>
            <charset val="204"/>
          </rPr>
          <t>trzhepko:</t>
        </r>
        <r>
          <rPr>
            <sz val="10"/>
            <color indexed="81"/>
            <rFont val="Tahoma"/>
            <family val="2"/>
            <charset val="204"/>
          </rPr>
          <t xml:space="preserve">
на крупных и средних пп</t>
        </r>
      </text>
    </comment>
    <comment ref="A86" authorId="1" shapeId="0" xr:uid="{4BAC2552-9C87-40A1-B2B4-B6F4AA0706E4}">
      <text>
        <r>
          <rPr>
            <b/>
            <sz val="9"/>
            <color indexed="81"/>
            <rFont val="Tahoma"/>
            <family val="2"/>
            <charset val="204"/>
          </rPr>
          <t>Ржепко Татьяна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Среднедушевые денежные доходы населения Иркутской области</t>
        </r>
      </text>
    </comment>
    <comment ref="A113" authorId="1" shapeId="0" xr:uid="{90D00A30-B7F4-4309-A22F-C2CF6BE587A0}">
      <text>
        <r>
          <rPr>
            <b/>
            <sz val="9"/>
            <color indexed="81"/>
            <rFont val="Tahoma"/>
            <family val="2"/>
            <charset val="204"/>
          </rPr>
          <t>Ржепко Татьяна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Информация обновляется 1 раз в год</t>
        </r>
      </text>
    </comment>
  </commentList>
</comments>
</file>

<file path=xl/sharedStrings.xml><?xml version="1.0" encoding="utf-8"?>
<sst xmlns="http://schemas.openxmlformats.org/spreadsheetml/2006/main" count="319" uniqueCount="95">
  <si>
    <t>Аналитический отчет о социально-экономической ситуации в муниципальном образовании Шелеховский район
за 2022  г.</t>
  </si>
  <si>
    <t>Наименование показателя</t>
  </si>
  <si>
    <t>Ед. изм.</t>
  </si>
  <si>
    <t>Значение показателя за отчетный период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</si>
  <si>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</si>
  <si>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</si>
  <si>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</si>
  <si>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</si>
  <si>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</si>
  <si>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охота, рыболовство и рыбоводство, в том числе </t>
  </si>
  <si>
    <t>к</t>
  </si>
  <si>
    <t>-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</si>
  <si>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</si>
  <si>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</si>
  <si>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</si>
  <si>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</si>
  <si>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</si>
  <si>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</si>
  <si>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</si>
  <si>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</si>
  <si>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</si>
  <si>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</si>
  <si>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</si>
  <si>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</si>
  <si>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</si>
  <si>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</si>
  <si>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</si>
  <si>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</si>
  <si>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</si>
  <si>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</si>
  <si>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>н/д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</si>
  <si>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</si>
  <si>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</si>
  <si>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</si>
  <si>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</si>
  <si>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</si>
  <si>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</si>
  <si>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</si>
  <si>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</si>
  <si>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</si>
  <si>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</si>
  <si>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</si>
  <si>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</si>
  <si>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</si>
  <si>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</si>
  <si>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</si>
  <si>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рыболовство и рыбоводство:</t>
  </si>
  <si>
    <t>Валовый выпуск продукции  в сельхозорганизациях</t>
  </si>
  <si>
    <t>Индекс производства продукции в сельхозорганизациях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</si>
  <si>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</si>
  <si>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</si>
  <si>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</si>
  <si>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</si>
  <si>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</si>
  <si>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</si>
  <si>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</si>
  <si>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</si>
  <si>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</si>
  <si>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</si>
  <si>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</si>
  <si>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</si>
  <si>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</si>
  <si>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</si>
  <si>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</si>
  <si>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</si>
  <si>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</si>
  <si>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</si>
  <si>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бюджетные средства</t>
  </si>
  <si>
    <t xml:space="preserve">Уровень жизни населения </t>
  </si>
  <si>
    <t>Среднесписочная численность работающих - всего,</t>
  </si>
  <si>
    <t>тыс. чел.</t>
  </si>
  <si>
    <t>в том числе:</t>
  </si>
  <si>
    <t xml:space="preserve"> Строительство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</si>
  <si>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</si>
  <si>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</si>
  <si>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</si>
  <si>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</si>
  <si>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</si>
  <si>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Деятельность в области культуры, спорта, организации досуга и развлечений</t>
  </si>
  <si>
    <t>Уровень регистрируемой безработицы(к трудоспособному населению)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</si>
  <si>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</si>
  <si>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</si>
  <si>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</si>
  <si>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</si>
  <si>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</si>
  <si>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Прожиточный минимум (начиная со 2 квартала, рассчитывается среднее значение за период) 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</si>
  <si>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</si>
  <si>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</si>
  <si>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</si>
  <si>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>тыс.чел.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</si>
  <si>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</si>
  <si>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</si>
  <si>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</si>
  <si>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</si>
  <si>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Значение показателя за соответствующий период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</si>
</sst>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_р_._-;\-* #,##0.00_р_._-;_-* &quot;-&quot;??_р_._-;_-@_-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9" fontId="8" fillId="0" borderId="2" xfId="2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8" fillId="2" borderId="0" xfId="1" applyNumberFormat="1" applyFont="1" applyFill="1" applyAlignment="1">
      <alignment horizontal="center" vertical="center"/>
    </xf>
    <xf numFmtId="4" fontId="8" fillId="2" borderId="2" xfId="1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4" fontId="8" fillId="3" borderId="2" xfId="2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right" wrapText="1"/>
    </xf>
    <xf numFmtId="0" fontId="12" fillId="0" borderId="2" xfId="0" applyFont="1" applyBorder="1"/>
    <xf numFmtId="4" fontId="16" fillId="0" borderId="2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0" fontId="0" fillId="3" borderId="0" xfId="0" applyFill="1"/>
    <xf numFmtId="4" fontId="3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2022%20&#1075;&#1086;&#1076;%20&#1087;&#1088;&#1077;&#1076;&#1074;&#1072;&#1088;&#1080;&#1090;&#1077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лит.отчет"/>
      <sheetName val="Диагностика"/>
      <sheetName val="Расчет ИФО"/>
      <sheetName val="Инвестпроекты"/>
      <sheetName val="Структура аналитич. записки"/>
    </sheetNames>
    <sheetDataSet>
      <sheetData sheetId="0"/>
      <sheetData sheetId="1">
        <row r="7">
          <cell r="I7">
            <v>98.85</v>
          </cell>
        </row>
        <row r="21">
          <cell r="E21">
            <v>79482.939700000003</v>
          </cell>
          <cell r="F21">
            <v>86838.607400000008</v>
          </cell>
          <cell r="I21">
            <v>4826.9583333333303</v>
          </cell>
        </row>
        <row r="94">
          <cell r="E94">
            <v>297.11419999999998</v>
          </cell>
          <cell r="I94">
            <v>323.84166666666698</v>
          </cell>
        </row>
        <row r="98">
          <cell r="E98">
            <v>949.37170000000003</v>
          </cell>
          <cell r="I98">
            <v>242.916666666667</v>
          </cell>
        </row>
        <row r="102">
          <cell r="E102">
            <v>919.23180000000002</v>
          </cell>
          <cell r="I102">
            <v>359.5</v>
          </cell>
        </row>
        <row r="106">
          <cell r="F106">
            <v>13871.356300000001</v>
          </cell>
          <cell r="I106">
            <v>590.04999999999995</v>
          </cell>
        </row>
        <row r="110">
          <cell r="I110">
            <v>812.14166666666699</v>
          </cell>
        </row>
        <row r="118">
          <cell r="I118">
            <v>145.72499999999999</v>
          </cell>
        </row>
        <row r="126">
          <cell r="F126">
            <v>107390.63450000001</v>
          </cell>
          <cell r="I126">
            <v>12661.65</v>
          </cell>
          <cell r="J126">
            <v>10407.4139</v>
          </cell>
          <cell r="K126">
            <v>96.713499999999996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15B5-CA6C-4374-8EF3-4BB14729E53B}">
  <dimension ref="A1:E118"/>
  <sheetViews>
    <sheetView tabSelected="1" view="pageBreakPreview" topLeftCell="A91" zoomScale="66" zoomScaleNormal="75" zoomScaleSheetLayoutView="66" workbookViewId="0">
      <selection activeCell="L100" sqref="L100"/>
    </sheetView>
  </sheetViews>
  <sheetFormatPr defaultRowHeight="18.75" x14ac:dyDescent="0.2"/>
  <cols>
    <col min="1" max="1" width="71.7109375" style="65" customWidth="1"/>
    <col min="2" max="2" width="11.7109375" style="65" customWidth="1"/>
    <col min="3" max="3" width="15.42578125" style="66" customWidth="1"/>
    <col min="4" max="4" width="15.42578125" style="67" customWidth="1"/>
    <col min="5" max="5" width="14.7109375" style="68" customWidth="1"/>
  </cols>
  <sheetData>
    <row r="1" spans="1:5" x14ac:dyDescent="0.2">
      <c r="A1" s="1"/>
      <c r="B1" s="1"/>
      <c r="C1" s="2"/>
      <c r="D1" s="70"/>
      <c r="E1" s="70"/>
    </row>
    <row r="2" spans="1:5" ht="103.5" customHeight="1" x14ac:dyDescent="0.2">
      <c r="A2" s="71" t="s">
        <v>0</v>
      </c>
      <c r="B2" s="71"/>
      <c r="C2" s="71"/>
      <c r="D2" s="71"/>
      <c r="E2" s="71"/>
    </row>
    <row r="3" spans="1:5" ht="18" x14ac:dyDescent="0.2">
      <c r="A3" s="72"/>
      <c r="B3" s="72"/>
      <c r="C3" s="72"/>
      <c r="D3" s="72"/>
      <c r="E3" s="72"/>
    </row>
    <row r="4" spans="1:5" ht="150" x14ac:dyDescent="0.2">
      <c r="A4" s="3" t="s">
        <v>1</v>
      </c>
      <c r="B4" s="4" t="s">
        <v>2</v>
      </c>
      <c r="C4" s="5" t="s">
        <v>3</v>
      </c>
      <c r="D4" s="5" t="s">
        <v>94</v>
      </c>
      <c r="E4" s="6" t="s">
        <v>4</v>
      </c>
    </row>
    <row r="5" spans="1:5" x14ac:dyDescent="0.2">
      <c r="A5" s="73" t="s">
        <v>5</v>
      </c>
      <c r="B5" s="74"/>
      <c r="C5" s="74"/>
      <c r="D5" s="74"/>
      <c r="E5" s="75"/>
    </row>
    <row r="6" spans="1:5" ht="39" x14ac:dyDescent="0.2">
      <c r="A6" s="7" t="s">
        <v>6</v>
      </c>
      <c r="B6" s="4" t="s">
        <v>7</v>
      </c>
      <c r="C6" s="8">
        <f>[1]Диагностика!F126</f>
        <v>107390.63450000001</v>
      </c>
      <c r="D6" s="8">
        <v>88229.91</v>
      </c>
      <c r="E6" s="9">
        <f>C6/D6</f>
        <v>1.2171681292659147</v>
      </c>
    </row>
    <row r="7" spans="1:5" x14ac:dyDescent="0.2">
      <c r="A7" s="10" t="s">
        <v>8</v>
      </c>
      <c r="B7" s="11"/>
      <c r="C7" s="8"/>
      <c r="D7" s="12"/>
      <c r="E7" s="9"/>
    </row>
    <row r="8" spans="1:5" ht="41.25" customHeight="1" x14ac:dyDescent="0.2">
      <c r="A8" s="13" t="s">
        <v>9</v>
      </c>
      <c r="B8" s="11" t="s">
        <v>7</v>
      </c>
      <c r="C8" s="14" t="s">
        <v>10</v>
      </c>
      <c r="D8" s="15" t="s">
        <v>10</v>
      </c>
      <c r="E8" s="9" t="s">
        <v>11</v>
      </c>
    </row>
    <row r="9" spans="1:5" ht="42.75" customHeight="1" x14ac:dyDescent="0.2">
      <c r="A9" s="13" t="s">
        <v>12</v>
      </c>
      <c r="B9" s="11" t="s">
        <v>7</v>
      </c>
      <c r="C9" s="14" t="s">
        <v>10</v>
      </c>
      <c r="D9" s="15" t="s">
        <v>10</v>
      </c>
      <c r="E9" s="9" t="s">
        <v>11</v>
      </c>
    </row>
    <row r="10" spans="1:5" ht="20.25" customHeight="1" x14ac:dyDescent="0.2">
      <c r="A10" s="13" t="s">
        <v>13</v>
      </c>
      <c r="B10" s="11" t="s">
        <v>7</v>
      </c>
      <c r="C10" s="14" t="s">
        <v>10</v>
      </c>
      <c r="D10" s="15" t="s">
        <v>10</v>
      </c>
      <c r="E10" s="9" t="s">
        <v>11</v>
      </c>
    </row>
    <row r="11" spans="1:5" x14ac:dyDescent="0.2">
      <c r="A11" s="13" t="s">
        <v>14</v>
      </c>
      <c r="B11" s="11" t="s">
        <v>7</v>
      </c>
      <c r="C11" s="14" t="s">
        <v>10</v>
      </c>
      <c r="D11" s="15" t="s">
        <v>10</v>
      </c>
      <c r="E11" s="9" t="s">
        <v>11</v>
      </c>
    </row>
    <row r="12" spans="1:5" x14ac:dyDescent="0.2">
      <c r="A12" s="16" t="s">
        <v>15</v>
      </c>
      <c r="B12" s="11" t="s">
        <v>7</v>
      </c>
      <c r="C12" s="14" t="s">
        <v>10</v>
      </c>
      <c r="D12" s="15" t="s">
        <v>10</v>
      </c>
      <c r="E12" s="9" t="s">
        <v>11</v>
      </c>
    </row>
    <row r="13" spans="1:5" x14ac:dyDescent="0.2">
      <c r="A13" s="16" t="s">
        <v>16</v>
      </c>
      <c r="B13" s="11" t="s">
        <v>7</v>
      </c>
      <c r="C13" s="8">
        <f>[1]Диагностика!F21</f>
        <v>86838.607400000008</v>
      </c>
      <c r="D13" s="12">
        <v>74246.91</v>
      </c>
      <c r="E13" s="9">
        <f t="shared" ref="E13:E28" si="0">C13/D13</f>
        <v>1.1695922079450849</v>
      </c>
    </row>
    <row r="14" spans="1:5" ht="37.5" customHeight="1" x14ac:dyDescent="0.2">
      <c r="A14" s="13" t="s">
        <v>17</v>
      </c>
      <c r="B14" s="11" t="s">
        <v>7</v>
      </c>
      <c r="C14" s="14" t="s">
        <v>10</v>
      </c>
      <c r="D14" s="15" t="s">
        <v>10</v>
      </c>
      <c r="E14" s="9" t="s">
        <v>11</v>
      </c>
    </row>
    <row r="15" spans="1:5" ht="41.25" customHeight="1" x14ac:dyDescent="0.2">
      <c r="A15" s="13" t="s">
        <v>18</v>
      </c>
      <c r="B15" s="11" t="s">
        <v>7</v>
      </c>
      <c r="C15" s="8" t="s">
        <v>10</v>
      </c>
      <c r="D15" s="12" t="s">
        <v>10</v>
      </c>
      <c r="E15" s="9" t="s">
        <v>11</v>
      </c>
    </row>
    <row r="16" spans="1:5" x14ac:dyDescent="0.2">
      <c r="A16" s="16" t="s">
        <v>19</v>
      </c>
      <c r="B16" s="11" t="s">
        <v>7</v>
      </c>
      <c r="C16" s="14" t="s">
        <v>10</v>
      </c>
      <c r="D16" s="15" t="s">
        <v>10</v>
      </c>
      <c r="E16" s="9" t="s">
        <v>11</v>
      </c>
    </row>
    <row r="17" spans="1:5" ht="37.5" x14ac:dyDescent="0.2">
      <c r="A17" s="13" t="s">
        <v>20</v>
      </c>
      <c r="B17" s="11" t="s">
        <v>7</v>
      </c>
      <c r="C17" s="14">
        <f>[1]Диагностика!F106</f>
        <v>13871.356300000001</v>
      </c>
      <c r="D17" s="15">
        <v>8471.0400000000009</v>
      </c>
      <c r="E17" s="9">
        <f t="shared" si="0"/>
        <v>1.6375033407940465</v>
      </c>
    </row>
    <row r="18" spans="1:5" x14ac:dyDescent="0.2">
      <c r="A18" s="13" t="s">
        <v>21</v>
      </c>
      <c r="B18" s="11" t="s">
        <v>7</v>
      </c>
      <c r="C18" s="14" t="s">
        <v>10</v>
      </c>
      <c r="D18" s="15" t="s">
        <v>10</v>
      </c>
      <c r="E18" s="9" t="s">
        <v>11</v>
      </c>
    </row>
    <row r="19" spans="1:5" x14ac:dyDescent="0.2">
      <c r="A19" s="13" t="s">
        <v>22</v>
      </c>
      <c r="B19" s="11" t="s">
        <v>7</v>
      </c>
      <c r="C19" s="14" t="s">
        <v>10</v>
      </c>
      <c r="D19" s="15" t="s">
        <v>10</v>
      </c>
      <c r="E19" s="9" t="s">
        <v>11</v>
      </c>
    </row>
    <row r="20" spans="1:5" x14ac:dyDescent="0.2">
      <c r="A20" s="16" t="s">
        <v>23</v>
      </c>
      <c r="B20" s="11" t="s">
        <v>7</v>
      </c>
      <c r="C20" s="14" t="s">
        <v>10</v>
      </c>
      <c r="D20" s="15" t="s">
        <v>10</v>
      </c>
      <c r="E20" s="9" t="s">
        <v>11</v>
      </c>
    </row>
    <row r="21" spans="1:5" ht="39" x14ac:dyDescent="0.2">
      <c r="A21" s="17" t="s">
        <v>24</v>
      </c>
      <c r="B21" s="18" t="s">
        <v>25</v>
      </c>
      <c r="C21" s="15">
        <f>C6/67580*1000</f>
        <v>1589.088998224327</v>
      </c>
      <c r="D21" s="15">
        <v>1292.03</v>
      </c>
      <c r="E21" s="19">
        <f t="shared" si="0"/>
        <v>1.2299164866329164</v>
      </c>
    </row>
    <row r="22" spans="1:5" ht="19.5" x14ac:dyDescent="0.2">
      <c r="A22" s="17" t="s">
        <v>26</v>
      </c>
      <c r="B22" s="18" t="s">
        <v>7</v>
      </c>
      <c r="C22" s="20">
        <v>5397.0910000000003</v>
      </c>
      <c r="D22" s="20">
        <v>2739.31</v>
      </c>
      <c r="E22" s="19">
        <f t="shared" si="0"/>
        <v>1.9702373955485142</v>
      </c>
    </row>
    <row r="23" spans="1:5" ht="19.5" x14ac:dyDescent="0.2">
      <c r="A23" s="17" t="s">
        <v>27</v>
      </c>
      <c r="B23" s="18" t="s">
        <v>7</v>
      </c>
      <c r="C23" s="20">
        <v>6.2869999999999999</v>
      </c>
      <c r="D23" s="20">
        <v>7.19</v>
      </c>
      <c r="E23" s="19">
        <f t="shared" si="0"/>
        <v>0.87440890125173842</v>
      </c>
    </row>
    <row r="24" spans="1:5" ht="19.5" x14ac:dyDescent="0.2">
      <c r="A24" s="17" t="s">
        <v>28</v>
      </c>
      <c r="B24" s="18" t="s">
        <v>29</v>
      </c>
      <c r="C24" s="20" t="s">
        <v>30</v>
      </c>
      <c r="D24" s="20" t="s">
        <v>30</v>
      </c>
      <c r="E24" s="19" t="s">
        <v>11</v>
      </c>
    </row>
    <row r="25" spans="1:5" ht="19.5" x14ac:dyDescent="0.2">
      <c r="A25" s="17" t="s">
        <v>31</v>
      </c>
      <c r="B25" s="18" t="s">
        <v>29</v>
      </c>
      <c r="C25" s="20" t="s">
        <v>30</v>
      </c>
      <c r="D25" s="20" t="s">
        <v>30</v>
      </c>
      <c r="E25" s="19" t="s">
        <v>11</v>
      </c>
    </row>
    <row r="26" spans="1:5" ht="58.5" x14ac:dyDescent="0.2">
      <c r="A26" s="21" t="s">
        <v>32</v>
      </c>
      <c r="B26" s="11" t="s">
        <v>7</v>
      </c>
      <c r="C26" s="12">
        <v>886.3</v>
      </c>
      <c r="D26" s="12">
        <v>765.06</v>
      </c>
      <c r="E26" s="9">
        <f t="shared" si="0"/>
        <v>1.1584712310145611</v>
      </c>
    </row>
    <row r="27" spans="1:5" ht="58.5" x14ac:dyDescent="0.2">
      <c r="A27" s="21" t="s">
        <v>33</v>
      </c>
      <c r="B27" s="11" t="s">
        <v>7</v>
      </c>
      <c r="C27" s="12">
        <v>897.22</v>
      </c>
      <c r="D27" s="12">
        <v>782.88</v>
      </c>
      <c r="E27" s="9">
        <f t="shared" si="0"/>
        <v>1.1460504802779481</v>
      </c>
    </row>
    <row r="28" spans="1:5" ht="58.5" x14ac:dyDescent="0.2">
      <c r="A28" s="21" t="s">
        <v>34</v>
      </c>
      <c r="B28" s="11" t="s">
        <v>25</v>
      </c>
      <c r="C28" s="12">
        <v>13.28</v>
      </c>
      <c r="D28" s="12">
        <v>11.46</v>
      </c>
      <c r="E28" s="9">
        <f t="shared" si="0"/>
        <v>1.1588132635253052</v>
      </c>
    </row>
    <row r="29" spans="1:5" x14ac:dyDescent="0.2">
      <c r="A29" s="76" t="s">
        <v>35</v>
      </c>
      <c r="B29" s="76"/>
      <c r="C29" s="76"/>
      <c r="D29" s="76"/>
      <c r="E29" s="76"/>
    </row>
    <row r="30" spans="1:5" x14ac:dyDescent="0.2">
      <c r="A30" s="23" t="s">
        <v>36</v>
      </c>
      <c r="B30" s="22"/>
      <c r="C30" s="24"/>
      <c r="D30" s="25"/>
      <c r="E30" s="22"/>
    </row>
    <row r="31" spans="1:5" ht="37.5" x14ac:dyDescent="0.2">
      <c r="A31" s="26" t="s">
        <v>37</v>
      </c>
      <c r="B31" s="11" t="s">
        <v>7</v>
      </c>
      <c r="C31" s="12" t="s">
        <v>10</v>
      </c>
      <c r="D31" s="12" t="s">
        <v>10</v>
      </c>
      <c r="E31" s="9" t="s">
        <v>11</v>
      </c>
    </row>
    <row r="32" spans="1:5" x14ac:dyDescent="0.2">
      <c r="A32" s="26" t="s">
        <v>38</v>
      </c>
      <c r="B32" s="11" t="s">
        <v>29</v>
      </c>
      <c r="C32" s="12"/>
      <c r="D32" s="12"/>
      <c r="E32" s="9" t="s">
        <v>11</v>
      </c>
    </row>
    <row r="33" spans="1:5" x14ac:dyDescent="0.2">
      <c r="A33" s="27" t="s">
        <v>39</v>
      </c>
      <c r="B33" s="11"/>
      <c r="C33" s="12"/>
      <c r="D33" s="12"/>
      <c r="E33" s="9"/>
    </row>
    <row r="34" spans="1:5" ht="37.5" x14ac:dyDescent="0.2">
      <c r="A34" s="26" t="s">
        <v>40</v>
      </c>
      <c r="B34" s="11" t="s">
        <v>7</v>
      </c>
      <c r="C34" s="12" t="s">
        <v>10</v>
      </c>
      <c r="D34" s="12" t="s">
        <v>10</v>
      </c>
      <c r="E34" s="9" t="s">
        <v>11</v>
      </c>
    </row>
    <row r="35" spans="1:5" x14ac:dyDescent="0.2">
      <c r="A35" s="26" t="s">
        <v>41</v>
      </c>
      <c r="B35" s="11" t="s">
        <v>29</v>
      </c>
      <c r="C35" s="12" t="s">
        <v>11</v>
      </c>
      <c r="D35" s="12" t="s">
        <v>11</v>
      </c>
      <c r="E35" s="9" t="s">
        <v>11</v>
      </c>
    </row>
    <row r="36" spans="1:5" x14ac:dyDescent="0.2">
      <c r="A36" s="27" t="s">
        <v>42</v>
      </c>
      <c r="B36" s="11"/>
      <c r="C36" s="12"/>
      <c r="D36" s="12"/>
      <c r="E36" s="9"/>
    </row>
    <row r="37" spans="1:5" ht="37.5" x14ac:dyDescent="0.2">
      <c r="A37" s="26" t="s">
        <v>40</v>
      </c>
      <c r="B37" s="11" t="s">
        <v>7</v>
      </c>
      <c r="C37" s="12">
        <f>[1]Диагностика!E21</f>
        <v>79482.939700000003</v>
      </c>
      <c r="D37" s="12">
        <v>68584.070000000007</v>
      </c>
      <c r="E37" s="9">
        <f t="shared" ref="E37:E100" si="1">C37/D37</f>
        <v>1.1589125536002747</v>
      </c>
    </row>
    <row r="38" spans="1:5" x14ac:dyDescent="0.2">
      <c r="A38" s="26" t="s">
        <v>41</v>
      </c>
      <c r="B38" s="11" t="s">
        <v>29</v>
      </c>
      <c r="C38" s="28" t="s">
        <v>11</v>
      </c>
      <c r="D38" s="28" t="s">
        <v>11</v>
      </c>
      <c r="E38" s="9"/>
    </row>
    <row r="39" spans="1:5" ht="37.5" x14ac:dyDescent="0.2">
      <c r="A39" s="27" t="s">
        <v>43</v>
      </c>
      <c r="B39" s="11"/>
      <c r="C39" s="12"/>
      <c r="D39" s="12"/>
      <c r="E39" s="9"/>
    </row>
    <row r="40" spans="1:5" ht="37.5" x14ac:dyDescent="0.2">
      <c r="A40" s="26" t="s">
        <v>44</v>
      </c>
      <c r="B40" s="11" t="s">
        <v>7</v>
      </c>
      <c r="C40" s="12">
        <f>[1]Диагностика!E94</f>
        <v>297.11419999999998</v>
      </c>
      <c r="D40" s="12">
        <v>288.36</v>
      </c>
      <c r="E40" s="9">
        <f t="shared" si="1"/>
        <v>1.0303585795533361</v>
      </c>
    </row>
    <row r="41" spans="1:5" x14ac:dyDescent="0.2">
      <c r="A41" s="26" t="s">
        <v>41</v>
      </c>
      <c r="B41" s="11" t="s">
        <v>29</v>
      </c>
      <c r="C41" s="12" t="s">
        <v>11</v>
      </c>
      <c r="D41" s="12" t="s">
        <v>11</v>
      </c>
      <c r="E41" s="9"/>
    </row>
    <row r="42" spans="1:5" ht="56.25" x14ac:dyDescent="0.2">
      <c r="A42" s="27" t="s">
        <v>45</v>
      </c>
      <c r="B42" s="11"/>
      <c r="C42" s="12"/>
      <c r="D42" s="12"/>
      <c r="E42" s="9"/>
    </row>
    <row r="43" spans="1:5" ht="37.5" x14ac:dyDescent="0.2">
      <c r="A43" s="26" t="s">
        <v>44</v>
      </c>
      <c r="B43" s="11" t="s">
        <v>7</v>
      </c>
      <c r="C43" s="12">
        <f>[1]Диагностика!E98</f>
        <v>949.37170000000003</v>
      </c>
      <c r="D43" s="12">
        <v>598.75</v>
      </c>
      <c r="E43" s="9">
        <f t="shared" si="1"/>
        <v>1.585589478079332</v>
      </c>
    </row>
    <row r="44" spans="1:5" ht="37.5" x14ac:dyDescent="0.2">
      <c r="A44" s="27" t="s">
        <v>46</v>
      </c>
      <c r="B44" s="29"/>
      <c r="C44" s="12"/>
      <c r="D44" s="12"/>
      <c r="E44" s="9"/>
    </row>
    <row r="45" spans="1:5" x14ac:dyDescent="0.2">
      <c r="A45" s="30" t="s">
        <v>47</v>
      </c>
      <c r="B45" s="11" t="s">
        <v>7</v>
      </c>
      <c r="C45" s="12" t="s">
        <v>10</v>
      </c>
      <c r="D45" s="12" t="s">
        <v>10</v>
      </c>
      <c r="E45" s="9" t="s">
        <v>11</v>
      </c>
    </row>
    <row r="46" spans="1:5" x14ac:dyDescent="0.2">
      <c r="A46" s="30" t="s">
        <v>48</v>
      </c>
      <c r="B46" s="11" t="s">
        <v>29</v>
      </c>
      <c r="C46" s="12" t="s">
        <v>10</v>
      </c>
      <c r="D46" s="12" t="s">
        <v>10</v>
      </c>
      <c r="E46" s="9" t="s">
        <v>11</v>
      </c>
    </row>
    <row r="47" spans="1:5" x14ac:dyDescent="0.2">
      <c r="A47" s="27" t="s">
        <v>49</v>
      </c>
      <c r="B47" s="29"/>
      <c r="C47" s="12"/>
      <c r="D47" s="12"/>
      <c r="E47" s="9"/>
    </row>
    <row r="48" spans="1:5" x14ac:dyDescent="0.2">
      <c r="A48" s="30" t="s">
        <v>50</v>
      </c>
      <c r="B48" s="11" t="s">
        <v>7</v>
      </c>
      <c r="C48" s="12">
        <f>[1]Диагностика!E102</f>
        <v>919.23180000000002</v>
      </c>
      <c r="D48" s="12" t="s">
        <v>10</v>
      </c>
      <c r="E48" s="9" t="s">
        <v>11</v>
      </c>
    </row>
    <row r="49" spans="1:5" x14ac:dyDescent="0.2">
      <c r="A49" s="31" t="s">
        <v>51</v>
      </c>
      <c r="B49" s="18" t="s">
        <v>52</v>
      </c>
      <c r="C49" s="32">
        <v>49879</v>
      </c>
      <c r="D49" s="33">
        <v>62798</v>
      </c>
      <c r="E49" s="19">
        <f t="shared" si="1"/>
        <v>0.79427688779897454</v>
      </c>
    </row>
    <row r="50" spans="1:5" x14ac:dyDescent="0.2">
      <c r="A50" s="31" t="s">
        <v>53</v>
      </c>
      <c r="B50" s="18" t="s">
        <v>52</v>
      </c>
      <c r="C50" s="34">
        <f>C49/67580</f>
        <v>0.73807339449541287</v>
      </c>
      <c r="D50" s="34">
        <v>0.92</v>
      </c>
      <c r="E50" s="19">
        <f t="shared" si="1"/>
        <v>0.80225368966892696</v>
      </c>
    </row>
    <row r="51" spans="1:5" x14ac:dyDescent="0.2">
      <c r="A51" s="35" t="s">
        <v>54</v>
      </c>
      <c r="B51" s="36"/>
      <c r="C51" s="37"/>
      <c r="D51" s="34"/>
      <c r="E51" s="19"/>
    </row>
    <row r="52" spans="1:5" x14ac:dyDescent="0.2">
      <c r="A52" s="31" t="s">
        <v>55</v>
      </c>
      <c r="B52" s="18" t="s">
        <v>56</v>
      </c>
      <c r="C52" s="20" t="s">
        <v>30</v>
      </c>
      <c r="D52" s="20" t="s">
        <v>30</v>
      </c>
      <c r="E52" s="19" t="s">
        <v>11</v>
      </c>
    </row>
    <row r="53" spans="1:5" x14ac:dyDescent="0.2">
      <c r="A53" s="31" t="s">
        <v>57</v>
      </c>
      <c r="B53" s="18" t="s">
        <v>58</v>
      </c>
      <c r="C53" s="20" t="s">
        <v>30</v>
      </c>
      <c r="D53" s="20" t="s">
        <v>30</v>
      </c>
      <c r="E53" s="19" t="s">
        <v>11</v>
      </c>
    </row>
    <row r="54" spans="1:5" ht="37.5" x14ac:dyDescent="0.2">
      <c r="A54" s="35" t="s">
        <v>59</v>
      </c>
      <c r="B54" s="36"/>
      <c r="C54" s="34"/>
      <c r="D54" s="34"/>
      <c r="E54" s="19"/>
    </row>
    <row r="55" spans="1:5" x14ac:dyDescent="0.2">
      <c r="A55" s="31" t="s">
        <v>60</v>
      </c>
      <c r="B55" s="18" t="s">
        <v>7</v>
      </c>
      <c r="C55" s="34">
        <v>5145.9894000000004</v>
      </c>
      <c r="D55" s="34">
        <v>4383.0259999999998</v>
      </c>
      <c r="E55" s="19">
        <f t="shared" si="1"/>
        <v>1.1740722961716406</v>
      </c>
    </row>
    <row r="56" spans="1:5" x14ac:dyDescent="0.2">
      <c r="A56" s="31" t="s">
        <v>61</v>
      </c>
      <c r="B56" s="18" t="s">
        <v>29</v>
      </c>
      <c r="C56" s="34" t="s">
        <v>30</v>
      </c>
      <c r="D56" s="34" t="s">
        <v>30</v>
      </c>
      <c r="E56" s="19"/>
    </row>
    <row r="57" spans="1:5" x14ac:dyDescent="0.2">
      <c r="A57" s="35" t="s">
        <v>62</v>
      </c>
      <c r="B57" s="36"/>
      <c r="C57" s="34"/>
      <c r="D57" s="34"/>
      <c r="E57" s="19"/>
    </row>
    <row r="58" spans="1:5" x14ac:dyDescent="0.2">
      <c r="A58" s="31" t="s">
        <v>63</v>
      </c>
      <c r="B58" s="18" t="s">
        <v>64</v>
      </c>
      <c r="C58" s="34">
        <v>2115</v>
      </c>
      <c r="D58" s="34">
        <v>2098</v>
      </c>
      <c r="E58" s="19">
        <f t="shared" si="1"/>
        <v>1.0081029551954241</v>
      </c>
    </row>
    <row r="59" spans="1:5" ht="37.5" x14ac:dyDescent="0.2">
      <c r="A59" s="31" t="s">
        <v>65</v>
      </c>
      <c r="B59" s="18" t="s">
        <v>29</v>
      </c>
      <c r="C59" s="34">
        <v>2.09</v>
      </c>
      <c r="D59" s="34">
        <v>2.88</v>
      </c>
      <c r="E59" s="19">
        <f t="shared" si="1"/>
        <v>0.72569444444444442</v>
      </c>
    </row>
    <row r="60" spans="1:5" ht="19.5" x14ac:dyDescent="0.2">
      <c r="A60" s="17" t="s">
        <v>66</v>
      </c>
      <c r="B60" s="18" t="s">
        <v>25</v>
      </c>
      <c r="C60" s="34">
        <v>5861365</v>
      </c>
      <c r="D60" s="34">
        <v>2811793</v>
      </c>
      <c r="E60" s="19">
        <f t="shared" si="1"/>
        <v>2.0845649021816328</v>
      </c>
    </row>
    <row r="61" spans="1:5" x14ac:dyDescent="0.2">
      <c r="A61" s="38" t="s">
        <v>67</v>
      </c>
      <c r="B61" s="18" t="s">
        <v>25</v>
      </c>
      <c r="C61" s="34">
        <v>1292967</v>
      </c>
      <c r="D61" s="34">
        <v>465120</v>
      </c>
      <c r="E61" s="19">
        <f t="shared" si="1"/>
        <v>2.7798568111455109</v>
      </c>
    </row>
    <row r="62" spans="1:5" x14ac:dyDescent="0.2">
      <c r="A62" s="69" t="s">
        <v>68</v>
      </c>
      <c r="B62" s="69"/>
      <c r="C62" s="69"/>
      <c r="D62" s="69"/>
      <c r="E62" s="69"/>
    </row>
    <row r="63" spans="1:5" ht="19.5" x14ac:dyDescent="0.2">
      <c r="A63" s="17" t="s">
        <v>69</v>
      </c>
      <c r="B63" s="18" t="s">
        <v>70</v>
      </c>
      <c r="C63" s="34">
        <f>[1]Диагностика!I126/1000</f>
        <v>12.66165</v>
      </c>
      <c r="D63" s="34">
        <v>12.78</v>
      </c>
      <c r="E63" s="19">
        <f t="shared" si="1"/>
        <v>0.99073943661971831</v>
      </c>
    </row>
    <row r="64" spans="1:5" ht="19.5" x14ac:dyDescent="0.2">
      <c r="A64" s="17" t="s">
        <v>71</v>
      </c>
      <c r="B64" s="18"/>
      <c r="C64" s="34"/>
      <c r="D64" s="34"/>
      <c r="E64" s="19"/>
    </row>
    <row r="65" spans="1:5" ht="37.5" x14ac:dyDescent="0.2">
      <c r="A65" s="39" t="s">
        <v>9</v>
      </c>
      <c r="B65" s="18" t="s">
        <v>70</v>
      </c>
      <c r="C65" s="34">
        <f>[1]Диагностика!I7/1000</f>
        <v>9.8849999999999993E-2</v>
      </c>
      <c r="D65" s="34">
        <v>0.1</v>
      </c>
      <c r="E65" s="19">
        <f t="shared" si="1"/>
        <v>0.98849999999999993</v>
      </c>
    </row>
    <row r="66" spans="1:5" ht="37.5" x14ac:dyDescent="0.2">
      <c r="A66" s="39" t="s">
        <v>12</v>
      </c>
      <c r="B66" s="18" t="s">
        <v>70</v>
      </c>
      <c r="C66" s="34" t="s">
        <v>10</v>
      </c>
      <c r="D66" s="34" t="s">
        <v>10</v>
      </c>
      <c r="E66" s="19" t="s">
        <v>11</v>
      </c>
    </row>
    <row r="67" spans="1:5" x14ac:dyDescent="0.2">
      <c r="A67" s="39" t="s">
        <v>13</v>
      </c>
      <c r="B67" s="18" t="s">
        <v>70</v>
      </c>
      <c r="C67" s="34" t="s">
        <v>10</v>
      </c>
      <c r="D67" s="34" t="s">
        <v>10</v>
      </c>
      <c r="E67" s="19" t="s">
        <v>11</v>
      </c>
    </row>
    <row r="68" spans="1:5" x14ac:dyDescent="0.2">
      <c r="A68" s="39" t="s">
        <v>14</v>
      </c>
      <c r="B68" s="18" t="s">
        <v>70</v>
      </c>
      <c r="C68" s="34" t="s">
        <v>10</v>
      </c>
      <c r="D68" s="34" t="s">
        <v>10</v>
      </c>
      <c r="E68" s="19" t="s">
        <v>11</v>
      </c>
    </row>
    <row r="69" spans="1:5" x14ac:dyDescent="0.2">
      <c r="A69" s="40" t="s">
        <v>15</v>
      </c>
      <c r="B69" s="18" t="s">
        <v>70</v>
      </c>
      <c r="C69" s="34" t="s">
        <v>10</v>
      </c>
      <c r="D69" s="34" t="s">
        <v>10</v>
      </c>
      <c r="E69" s="19" t="s">
        <v>11</v>
      </c>
    </row>
    <row r="70" spans="1:5" x14ac:dyDescent="0.2">
      <c r="A70" s="40" t="s">
        <v>16</v>
      </c>
      <c r="B70" s="18" t="s">
        <v>70</v>
      </c>
      <c r="C70" s="34">
        <f>[1]Диагностика!I21/1000</f>
        <v>4.8269583333333301</v>
      </c>
      <c r="D70" s="34">
        <v>4.88</v>
      </c>
      <c r="E70" s="19">
        <f t="shared" si="1"/>
        <v>0.98913080601092829</v>
      </c>
    </row>
    <row r="71" spans="1:5" ht="37.5" x14ac:dyDescent="0.2">
      <c r="A71" s="39" t="s">
        <v>17</v>
      </c>
      <c r="B71" s="18" t="s">
        <v>70</v>
      </c>
      <c r="C71" s="34">
        <f>[1]Диагностика!I94/1000</f>
        <v>0.32384166666666697</v>
      </c>
      <c r="D71" s="34">
        <v>0.32</v>
      </c>
      <c r="E71" s="19">
        <f t="shared" si="1"/>
        <v>1.0120052083333342</v>
      </c>
    </row>
    <row r="72" spans="1:5" ht="56.25" x14ac:dyDescent="0.2">
      <c r="A72" s="39" t="s">
        <v>18</v>
      </c>
      <c r="B72" s="18" t="s">
        <v>70</v>
      </c>
      <c r="C72" s="34">
        <f>[1]Диагностика!I98/1000</f>
        <v>0.242916666666667</v>
      </c>
      <c r="D72" s="34">
        <v>0.26</v>
      </c>
      <c r="E72" s="19">
        <f t="shared" si="1"/>
        <v>0.93429487179487303</v>
      </c>
    </row>
    <row r="73" spans="1:5" x14ac:dyDescent="0.2">
      <c r="A73" s="40" t="s">
        <v>72</v>
      </c>
      <c r="B73" s="18" t="s">
        <v>70</v>
      </c>
      <c r="C73" s="34">
        <f>[1]Диагностика!I102/1000</f>
        <v>0.35949999999999999</v>
      </c>
      <c r="D73" s="34">
        <v>0.3</v>
      </c>
      <c r="E73" s="19" t="s">
        <v>11</v>
      </c>
    </row>
    <row r="74" spans="1:5" ht="37.5" x14ac:dyDescent="0.2">
      <c r="A74" s="39" t="s">
        <v>59</v>
      </c>
      <c r="B74" s="18" t="s">
        <v>70</v>
      </c>
      <c r="C74" s="34">
        <f>[1]Диагностика!I106/1000</f>
        <v>0.59004999999999996</v>
      </c>
      <c r="D74" s="34">
        <v>0.55000000000000004</v>
      </c>
      <c r="E74" s="19">
        <f t="shared" si="1"/>
        <v>1.0728181818181817</v>
      </c>
    </row>
    <row r="75" spans="1:5" x14ac:dyDescent="0.2">
      <c r="A75" s="39" t="s">
        <v>21</v>
      </c>
      <c r="B75" s="18" t="s">
        <v>70</v>
      </c>
      <c r="C75" s="34">
        <f>[1]Диагностика!I110/1000</f>
        <v>0.81214166666666698</v>
      </c>
      <c r="D75" s="34">
        <v>0.85</v>
      </c>
      <c r="E75" s="19">
        <f t="shared" si="1"/>
        <v>0.95546078431372594</v>
      </c>
    </row>
    <row r="76" spans="1:5" x14ac:dyDescent="0.2">
      <c r="A76" s="39" t="s">
        <v>22</v>
      </c>
      <c r="B76" s="18" t="s">
        <v>70</v>
      </c>
      <c r="C76" s="34">
        <f>[1]Диагностика!I118/1000</f>
        <v>0.14572499999999999</v>
      </c>
      <c r="D76" s="34">
        <v>0.15</v>
      </c>
      <c r="E76" s="19">
        <f t="shared" si="1"/>
        <v>0.97150000000000003</v>
      </c>
    </row>
    <row r="77" spans="1:5" ht="37.5" x14ac:dyDescent="0.2">
      <c r="A77" s="39" t="s">
        <v>73</v>
      </c>
      <c r="B77" s="18" t="s">
        <v>70</v>
      </c>
      <c r="C77" s="20">
        <v>0.83650000000000002</v>
      </c>
      <c r="D77" s="20">
        <v>0.84</v>
      </c>
      <c r="E77" s="19">
        <f t="shared" si="1"/>
        <v>0.99583333333333335</v>
      </c>
    </row>
    <row r="78" spans="1:5" x14ac:dyDescent="0.3">
      <c r="A78" s="41" t="s">
        <v>74</v>
      </c>
      <c r="B78" s="18" t="s">
        <v>70</v>
      </c>
      <c r="C78" s="20">
        <v>2.1904750000000002</v>
      </c>
      <c r="D78" s="20">
        <v>2.21</v>
      </c>
      <c r="E78" s="19">
        <f t="shared" si="1"/>
        <v>0.9911651583710408</v>
      </c>
    </row>
    <row r="79" spans="1:5" x14ac:dyDescent="0.3">
      <c r="A79" s="41" t="s">
        <v>75</v>
      </c>
      <c r="B79" s="18" t="s">
        <v>70</v>
      </c>
      <c r="C79" s="20">
        <v>1.2620750000000001</v>
      </c>
      <c r="D79" s="20">
        <v>1.31</v>
      </c>
      <c r="E79" s="19">
        <f>C79/D79</f>
        <v>0.9634160305343511</v>
      </c>
    </row>
    <row r="80" spans="1:5" x14ac:dyDescent="0.3">
      <c r="A80" s="41" t="s">
        <v>23</v>
      </c>
      <c r="B80" s="18" t="s">
        <v>70</v>
      </c>
      <c r="C80" s="20" t="s">
        <v>30</v>
      </c>
      <c r="D80" s="20" t="s">
        <v>30</v>
      </c>
      <c r="E80" s="19" t="s">
        <v>11</v>
      </c>
    </row>
    <row r="81" spans="1:5" ht="75" hidden="1" x14ac:dyDescent="0.3">
      <c r="A81" s="42" t="s">
        <v>76</v>
      </c>
      <c r="B81" s="43" t="s">
        <v>70</v>
      </c>
      <c r="C81" s="44" t="s">
        <v>10</v>
      </c>
      <c r="D81" s="15">
        <v>1.1499999999999999</v>
      </c>
      <c r="E81" s="45" t="s">
        <v>11</v>
      </c>
    </row>
    <row r="82" spans="1:5" hidden="1" x14ac:dyDescent="0.3">
      <c r="A82" s="46" t="s">
        <v>77</v>
      </c>
      <c r="B82" s="43"/>
      <c r="C82" s="44"/>
      <c r="D82" s="15"/>
      <c r="E82" s="45"/>
    </row>
    <row r="83" spans="1:5" ht="37.5" hidden="1" x14ac:dyDescent="0.2">
      <c r="A83" s="47" t="s">
        <v>78</v>
      </c>
      <c r="B83" s="43" t="s">
        <v>70</v>
      </c>
      <c r="C83" s="44" t="s">
        <v>10</v>
      </c>
      <c r="D83" s="15">
        <v>0.09</v>
      </c>
      <c r="E83" s="45" t="s">
        <v>11</v>
      </c>
    </row>
    <row r="84" spans="1:5" hidden="1" x14ac:dyDescent="0.3">
      <c r="A84" s="48" t="s">
        <v>74</v>
      </c>
      <c r="B84" s="43" t="s">
        <v>70</v>
      </c>
      <c r="C84" s="44" t="s">
        <v>10</v>
      </c>
      <c r="D84" s="15">
        <v>1.06</v>
      </c>
      <c r="E84" s="45" t="s">
        <v>11</v>
      </c>
    </row>
    <row r="85" spans="1:5" ht="39" x14ac:dyDescent="0.2">
      <c r="A85" s="21" t="s">
        <v>79</v>
      </c>
      <c r="B85" s="11" t="s">
        <v>29</v>
      </c>
      <c r="C85" s="12">
        <v>1.6</v>
      </c>
      <c r="D85" s="12">
        <v>1.61</v>
      </c>
      <c r="E85" s="9">
        <f t="shared" si="1"/>
        <v>0.99378881987577639</v>
      </c>
    </row>
    <row r="86" spans="1:5" ht="19.5" x14ac:dyDescent="0.2">
      <c r="A86" s="21" t="s">
        <v>80</v>
      </c>
      <c r="B86" s="11" t="s">
        <v>81</v>
      </c>
      <c r="C86" s="15">
        <v>34819.699999999997</v>
      </c>
      <c r="D86" s="15">
        <v>30125.9</v>
      </c>
      <c r="E86" s="9">
        <f t="shared" si="1"/>
        <v>1.1558061335926892</v>
      </c>
    </row>
    <row r="87" spans="1:5" ht="39" x14ac:dyDescent="0.2">
      <c r="A87" s="21" t="s">
        <v>82</v>
      </c>
      <c r="B87" s="11" t="s">
        <v>81</v>
      </c>
      <c r="C87" s="15">
        <v>68496.7</v>
      </c>
      <c r="D87" s="15">
        <v>57656.2</v>
      </c>
      <c r="E87" s="9">
        <f t="shared" si="1"/>
        <v>1.1880196752474148</v>
      </c>
    </row>
    <row r="88" spans="1:5" ht="19.5" x14ac:dyDescent="0.2">
      <c r="A88" s="21" t="s">
        <v>71</v>
      </c>
      <c r="B88" s="11"/>
      <c r="C88" s="15"/>
      <c r="D88" s="15"/>
      <c r="E88" s="9"/>
    </row>
    <row r="89" spans="1:5" ht="37.5" x14ac:dyDescent="0.2">
      <c r="A89" s="13" t="s">
        <v>9</v>
      </c>
      <c r="B89" s="11" t="s">
        <v>81</v>
      </c>
      <c r="C89" s="15">
        <v>33147.9</v>
      </c>
      <c r="D89" s="15">
        <v>29817.3</v>
      </c>
      <c r="E89" s="9">
        <f t="shared" si="1"/>
        <v>1.1117002545502108</v>
      </c>
    </row>
    <row r="90" spans="1:5" ht="37.5" x14ac:dyDescent="0.2">
      <c r="A90" s="13" t="s">
        <v>12</v>
      </c>
      <c r="B90" s="11" t="s">
        <v>81</v>
      </c>
      <c r="C90" s="15">
        <v>24784</v>
      </c>
      <c r="D90" s="15">
        <v>28960.5</v>
      </c>
      <c r="E90" s="9">
        <f t="shared" si="1"/>
        <v>0.85578632965591062</v>
      </c>
    </row>
    <row r="91" spans="1:5" x14ac:dyDescent="0.2">
      <c r="A91" s="13" t="s">
        <v>13</v>
      </c>
      <c r="B91" s="11" t="s">
        <v>81</v>
      </c>
      <c r="C91" s="15">
        <v>33382.6</v>
      </c>
      <c r="D91" s="15">
        <v>29820.1</v>
      </c>
      <c r="E91" s="9">
        <f t="shared" si="1"/>
        <v>1.1194664001797445</v>
      </c>
    </row>
    <row r="92" spans="1:5" x14ac:dyDescent="0.2">
      <c r="A92" s="13" t="s">
        <v>14</v>
      </c>
      <c r="B92" s="11" t="s">
        <v>81</v>
      </c>
      <c r="C92" s="15" t="s">
        <v>11</v>
      </c>
      <c r="D92" s="15" t="s">
        <v>11</v>
      </c>
      <c r="E92" s="9" t="s">
        <v>11</v>
      </c>
    </row>
    <row r="93" spans="1:5" x14ac:dyDescent="0.2">
      <c r="A93" s="16" t="s">
        <v>15</v>
      </c>
      <c r="B93" s="11" t="s">
        <v>81</v>
      </c>
      <c r="C93" s="15">
        <v>51285.3</v>
      </c>
      <c r="D93" s="15">
        <v>48149.9</v>
      </c>
      <c r="E93" s="9">
        <f t="shared" si="1"/>
        <v>1.0651174768794951</v>
      </c>
    </row>
    <row r="94" spans="1:5" x14ac:dyDescent="0.2">
      <c r="A94" s="16" t="s">
        <v>16</v>
      </c>
      <c r="B94" s="11" t="s">
        <v>81</v>
      </c>
      <c r="C94" s="15">
        <v>91066.5</v>
      </c>
      <c r="D94" s="15">
        <v>75630.2</v>
      </c>
      <c r="E94" s="9">
        <f t="shared" si="1"/>
        <v>1.204102329492716</v>
      </c>
    </row>
    <row r="95" spans="1:5" ht="37.5" x14ac:dyDescent="0.2">
      <c r="A95" s="13" t="s">
        <v>17</v>
      </c>
      <c r="B95" s="11" t="s">
        <v>81</v>
      </c>
      <c r="C95" s="15">
        <v>62744.3</v>
      </c>
      <c r="D95" s="15">
        <v>52187.5</v>
      </c>
      <c r="E95" s="9">
        <f t="shared" si="1"/>
        <v>1.2022859880239523</v>
      </c>
    </row>
    <row r="96" spans="1:5" ht="56.25" x14ac:dyDescent="0.2">
      <c r="A96" s="13" t="s">
        <v>18</v>
      </c>
      <c r="B96" s="11" t="s">
        <v>81</v>
      </c>
      <c r="C96" s="15">
        <v>40241</v>
      </c>
      <c r="D96" s="15">
        <v>37719.800000000003</v>
      </c>
      <c r="E96" s="9">
        <f t="shared" si="1"/>
        <v>1.0668402271486062</v>
      </c>
    </row>
    <row r="97" spans="1:5" x14ac:dyDescent="0.2">
      <c r="A97" s="16" t="s">
        <v>19</v>
      </c>
      <c r="B97" s="11" t="s">
        <v>81</v>
      </c>
      <c r="C97" s="15">
        <v>73555.899999999994</v>
      </c>
      <c r="D97" s="15">
        <v>63631</v>
      </c>
      <c r="E97" s="9">
        <f t="shared" si="1"/>
        <v>1.155975860822555</v>
      </c>
    </row>
    <row r="98" spans="1:5" ht="37.5" x14ac:dyDescent="0.2">
      <c r="A98" s="13" t="s">
        <v>59</v>
      </c>
      <c r="B98" s="11" t="s">
        <v>81</v>
      </c>
      <c r="C98" s="15">
        <v>49533.9</v>
      </c>
      <c r="D98" s="15">
        <v>37621.699999999997</v>
      </c>
      <c r="E98" s="9">
        <f t="shared" si="1"/>
        <v>1.3166310932254526</v>
      </c>
    </row>
    <row r="99" spans="1:5" x14ac:dyDescent="0.2">
      <c r="A99" s="13" t="s">
        <v>21</v>
      </c>
      <c r="B99" s="11" t="s">
        <v>81</v>
      </c>
      <c r="C99" s="15">
        <v>73894.8</v>
      </c>
      <c r="D99" s="15">
        <v>63338.2</v>
      </c>
      <c r="E99" s="9">
        <f t="shared" si="1"/>
        <v>1.1666703505941123</v>
      </c>
    </row>
    <row r="100" spans="1:5" x14ac:dyDescent="0.2">
      <c r="A100" s="13" t="s">
        <v>22</v>
      </c>
      <c r="B100" s="11" t="s">
        <v>81</v>
      </c>
      <c r="C100" s="15">
        <v>73654</v>
      </c>
      <c r="D100" s="15">
        <v>61611.199999999997</v>
      </c>
      <c r="E100" s="9">
        <f t="shared" si="1"/>
        <v>1.1954644610070897</v>
      </c>
    </row>
    <row r="101" spans="1:5" ht="37.5" x14ac:dyDescent="0.2">
      <c r="A101" s="13" t="s">
        <v>73</v>
      </c>
      <c r="B101" s="11" t="s">
        <v>81</v>
      </c>
      <c r="C101" s="15">
        <v>66685.2</v>
      </c>
      <c r="D101" s="15">
        <v>60624</v>
      </c>
      <c r="E101" s="9">
        <f t="shared" ref="E101:E113" si="2">C101/D101</f>
        <v>1.0999802058590658</v>
      </c>
    </row>
    <row r="102" spans="1:5" x14ac:dyDescent="0.3">
      <c r="A102" s="49" t="s">
        <v>74</v>
      </c>
      <c r="B102" s="11" t="s">
        <v>81</v>
      </c>
      <c r="C102" s="15">
        <v>40529.599999999999</v>
      </c>
      <c r="D102" s="15">
        <v>34799.300000000003</v>
      </c>
      <c r="E102" s="9">
        <f t="shared" si="2"/>
        <v>1.164667105372809</v>
      </c>
    </row>
    <row r="103" spans="1:5" x14ac:dyDescent="0.3">
      <c r="A103" s="49" t="s">
        <v>75</v>
      </c>
      <c r="B103" s="11" t="s">
        <v>81</v>
      </c>
      <c r="C103" s="15">
        <v>53035.6</v>
      </c>
      <c r="D103" s="15">
        <v>46796.3</v>
      </c>
      <c r="E103" s="9">
        <f t="shared" si="2"/>
        <v>1.1333289170297651</v>
      </c>
    </row>
    <row r="104" spans="1:5" x14ac:dyDescent="0.3">
      <c r="A104" s="49" t="s">
        <v>23</v>
      </c>
      <c r="B104" s="11" t="s">
        <v>81</v>
      </c>
      <c r="C104" s="15" t="s">
        <v>30</v>
      </c>
      <c r="D104" s="15" t="s">
        <v>30</v>
      </c>
      <c r="E104" s="9" t="s">
        <v>11</v>
      </c>
    </row>
    <row r="105" spans="1:5" ht="75" hidden="1" x14ac:dyDescent="0.3">
      <c r="A105" s="50" t="s">
        <v>76</v>
      </c>
      <c r="B105" s="11" t="s">
        <v>81</v>
      </c>
      <c r="C105" s="15" t="s">
        <v>10</v>
      </c>
      <c r="D105" s="15">
        <v>39679.53</v>
      </c>
      <c r="E105" s="9" t="s">
        <v>10</v>
      </c>
    </row>
    <row r="106" spans="1:5" hidden="1" x14ac:dyDescent="0.3">
      <c r="A106" s="51" t="s">
        <v>77</v>
      </c>
      <c r="B106" s="11" t="s">
        <v>81</v>
      </c>
      <c r="C106" s="15"/>
      <c r="D106" s="15"/>
      <c r="E106" s="9"/>
    </row>
    <row r="107" spans="1:5" ht="37.5" hidden="1" x14ac:dyDescent="0.2">
      <c r="A107" s="13" t="s">
        <v>78</v>
      </c>
      <c r="B107" s="11" t="s">
        <v>81</v>
      </c>
      <c r="C107" s="15" t="s">
        <v>10</v>
      </c>
      <c r="D107" s="15">
        <v>39311.800000000003</v>
      </c>
      <c r="E107" s="9" t="s">
        <v>10</v>
      </c>
    </row>
    <row r="108" spans="1:5" hidden="1" x14ac:dyDescent="0.3">
      <c r="A108" s="49" t="s">
        <v>74</v>
      </c>
      <c r="B108" s="11" t="s">
        <v>81</v>
      </c>
      <c r="C108" s="15" t="s">
        <v>10</v>
      </c>
      <c r="D108" s="15">
        <v>39711.67</v>
      </c>
      <c r="E108" s="9" t="s">
        <v>10</v>
      </c>
    </row>
    <row r="109" spans="1:5" ht="19.5" x14ac:dyDescent="0.35">
      <c r="A109" s="52" t="s">
        <v>83</v>
      </c>
      <c r="B109" s="11" t="s">
        <v>7</v>
      </c>
      <c r="C109" s="12">
        <f>[1]Диагностика!K126</f>
        <v>96.713499999999996</v>
      </c>
      <c r="D109" s="12">
        <v>54.19</v>
      </c>
      <c r="E109" s="9">
        <f t="shared" si="2"/>
        <v>1.7847112013286583</v>
      </c>
    </row>
    <row r="110" spans="1:5" ht="19.5" x14ac:dyDescent="0.35">
      <c r="A110" s="52" t="s">
        <v>84</v>
      </c>
      <c r="B110" s="11" t="s">
        <v>7</v>
      </c>
      <c r="C110" s="12">
        <f>[1]Диагностика!J126</f>
        <v>10407.4139</v>
      </c>
      <c r="D110" s="12">
        <v>8843.41</v>
      </c>
      <c r="E110" s="9">
        <f t="shared" si="2"/>
        <v>1.1768552967690065</v>
      </c>
    </row>
    <row r="111" spans="1:5" ht="39" x14ac:dyDescent="0.2">
      <c r="A111" s="21" t="s">
        <v>85</v>
      </c>
      <c r="B111" s="11" t="s">
        <v>81</v>
      </c>
      <c r="C111" s="12">
        <v>14754</v>
      </c>
      <c r="D111" s="53">
        <v>11982</v>
      </c>
      <c r="E111" s="9">
        <f t="shared" si="2"/>
        <v>1.2313470205307961</v>
      </c>
    </row>
    <row r="112" spans="1:5" ht="58.5" x14ac:dyDescent="0.2">
      <c r="A112" s="7" t="s">
        <v>86</v>
      </c>
      <c r="B112" s="4" t="s">
        <v>87</v>
      </c>
      <c r="C112" s="54">
        <f>C86/C111</f>
        <v>2.3600176223397042</v>
      </c>
      <c r="D112" s="54">
        <v>2.5099999999999998</v>
      </c>
      <c r="E112" s="55">
        <f t="shared" si="2"/>
        <v>0.94024606467717309</v>
      </c>
    </row>
    <row r="113" spans="1:5" ht="39" x14ac:dyDescent="0.2">
      <c r="A113" s="7" t="s">
        <v>88</v>
      </c>
      <c r="B113" s="4" t="s">
        <v>89</v>
      </c>
      <c r="C113" s="14">
        <v>6.218</v>
      </c>
      <c r="D113" s="14">
        <v>10.31</v>
      </c>
      <c r="E113" s="55">
        <f t="shared" si="2"/>
        <v>0.60310378273520848</v>
      </c>
    </row>
    <row r="114" spans="1:5" ht="39" x14ac:dyDescent="0.2">
      <c r="A114" s="7" t="s">
        <v>90</v>
      </c>
      <c r="B114" s="4" t="s">
        <v>29</v>
      </c>
      <c r="C114" s="14">
        <v>9.1999999999999993</v>
      </c>
      <c r="D114" s="14">
        <v>15.06</v>
      </c>
      <c r="E114" s="55" t="s">
        <v>11</v>
      </c>
    </row>
    <row r="115" spans="1:5" ht="19.5" x14ac:dyDescent="0.2">
      <c r="A115" s="7" t="s">
        <v>91</v>
      </c>
      <c r="B115" s="4" t="s">
        <v>92</v>
      </c>
      <c r="C115" s="8">
        <v>0</v>
      </c>
      <c r="D115" s="8">
        <v>0</v>
      </c>
      <c r="E115" s="55" t="s">
        <v>11</v>
      </c>
    </row>
    <row r="116" spans="1:5" x14ac:dyDescent="0.2">
      <c r="A116" s="56" t="s">
        <v>93</v>
      </c>
      <c r="B116" s="4" t="s">
        <v>92</v>
      </c>
      <c r="C116" s="8">
        <v>0</v>
      </c>
      <c r="D116" s="8">
        <v>0</v>
      </c>
      <c r="E116" s="55" t="s">
        <v>11</v>
      </c>
    </row>
    <row r="117" spans="1:5" x14ac:dyDescent="0.2">
      <c r="A117" s="57"/>
      <c r="B117" s="58"/>
      <c r="C117" s="59"/>
      <c r="D117" s="59"/>
      <c r="E117" s="60"/>
    </row>
    <row r="118" spans="1:5" x14ac:dyDescent="0.2">
      <c r="A118" s="61"/>
      <c r="B118" s="62"/>
      <c r="C118" s="59"/>
      <c r="D118" s="63"/>
      <c r="E118" s="64"/>
    </row>
  </sheetData>
  <mergeCells count="6">
    <mergeCell ref="A62:E62"/>
    <mergeCell ref="D1:E1"/>
    <mergeCell ref="A2:E2"/>
    <mergeCell ref="A3:E3"/>
    <mergeCell ref="A5:E5"/>
    <mergeCell ref="A29:E29"/>
  </mergeCells>
  <printOptions horizontalCentered="1"/>
  <pageMargins left="0.74803149606299213" right="0.74803149606299213" top="0.39370078740157483" bottom="0.39370078740157483" header="0" footer="0"/>
  <pageSetup paperSize="9" scale="60" fitToHeight="4" orientation="portrait" r:id="rId1"/>
  <headerFooter alignWithMargins="0"/>
  <rowBreaks count="2" manualBreakCount="2">
    <brk id="37" max="4" man="1"/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Ржепко Татьяна Анатольевна</dc:creator>
  <cp:lastModifiedBy>Ржепко Татьяна Анатольевна</cp:lastModifiedBy>
  <dcterms:created xsi:type="dcterms:W3CDTF">2023-04-05T06:46:04Z</dcterms:created>
  <dcterms:modified xsi:type="dcterms:W3CDTF">2023-06-14T07:48:16Z</dcterms:modified>
</cp:coreProperties>
</file>