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6B3EF58C-2040-4D42-A513-6E38839CC11C}" xr6:coauthVersionLast="45" xr6:coauthVersionMax="47" xr10:uidLastSave="{00000000-0000-0000-0000-000000000000}"/>
  <bookViews>
    <workbookView minimized="1" xWindow="7545" yWindow="285" windowWidth="21180" windowHeight="15405" xr2:uid="{00000000-000D-0000-FFFF-FFFF00000000}"/>
  </bookViews>
  <sheets>
    <sheet name="РЕЕСТР" sheetId="1" r:id="rId1"/>
    <sheet name="Лист1" sheetId="3" r:id="rId2"/>
    <sheet name="расчеты" sheetId="2" r:id="rId3"/>
  </sheets>
  <calcPr calcId="191029"/>
</workbook>
</file>

<file path=xl/calcChain.xml><?xml version="1.0" encoding="utf-8"?>
<calcChain xmlns="http://schemas.openxmlformats.org/spreadsheetml/2006/main">
  <c r="G380" i="1" l="1"/>
  <c r="G438" i="1"/>
  <c r="G220" i="1" l="1"/>
  <c r="G584" i="1" l="1"/>
  <c r="G244" i="1"/>
  <c r="G38" i="1" l="1"/>
  <c r="E222" i="1" l="1"/>
  <c r="G150" i="1" l="1"/>
  <c r="G191" i="1"/>
  <c r="G138" i="1" l="1"/>
  <c r="G112" i="1"/>
  <c r="G118" i="1"/>
  <c r="G108" i="1"/>
  <c r="G106" i="1"/>
  <c r="G105" i="1"/>
  <c r="G104" i="1"/>
  <c r="G109" i="1"/>
  <c r="G82" i="1"/>
  <c r="G71" i="1"/>
  <c r="G64" i="1"/>
  <c r="G66" i="1"/>
  <c r="G49" i="1"/>
  <c r="G42" i="1"/>
  <c r="G572" i="1"/>
  <c r="G571" i="1"/>
  <c r="G562" i="1"/>
  <c r="G579" i="1"/>
  <c r="G556" i="1"/>
  <c r="G578" i="1" l="1"/>
  <c r="G573" i="1"/>
  <c r="G568" i="1"/>
  <c r="G567" i="1"/>
  <c r="G219" i="1" l="1"/>
  <c r="G195" i="1" l="1"/>
  <c r="G199" i="1"/>
  <c r="G197" i="1"/>
  <c r="G189" i="1" l="1"/>
  <c r="G540" i="1" l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246" i="1"/>
  <c r="G242" i="1"/>
  <c r="G232" i="1"/>
  <c r="G241" i="1"/>
  <c r="G238" i="1"/>
  <c r="G237" i="1"/>
  <c r="G236" i="1"/>
  <c r="G227" i="1"/>
  <c r="G226" i="1"/>
  <c r="G247" i="1"/>
  <c r="G225" i="1"/>
  <c r="G574" i="1" l="1"/>
  <c r="G493" i="1"/>
  <c r="G492" i="1"/>
  <c r="G494" i="1"/>
  <c r="G491" i="1"/>
  <c r="G490" i="1"/>
  <c r="G489" i="1"/>
  <c r="G488" i="1"/>
  <c r="G487" i="1"/>
  <c r="G486" i="1"/>
  <c r="G483" i="1"/>
  <c r="G485" i="1"/>
  <c r="G482" i="1"/>
  <c r="G484" i="1"/>
  <c r="G550" i="1"/>
  <c r="G575" i="1"/>
  <c r="G570" i="1"/>
  <c r="G569" i="1"/>
  <c r="G566" i="1"/>
  <c r="G565" i="1"/>
  <c r="G563" i="1"/>
  <c r="G564" i="1"/>
  <c r="G561" i="1"/>
  <c r="G560" i="1"/>
  <c r="G555" i="1"/>
  <c r="G558" i="1"/>
  <c r="G557" i="1"/>
  <c r="G554" i="1"/>
  <c r="G518" i="1"/>
  <c r="G321" i="1" l="1"/>
  <c r="XFC12" i="2" l="1"/>
  <c r="B14" i="2"/>
  <c r="E452" i="1"/>
  <c r="G522" i="1" l="1"/>
  <c r="G521" i="1"/>
  <c r="G510" i="1"/>
  <c r="G511" i="1"/>
  <c r="G512" i="1"/>
  <c r="E503" i="1"/>
  <c r="G502" i="1"/>
  <c r="G501" i="1"/>
  <c r="G576" i="1"/>
  <c r="G577" i="1"/>
  <c r="G580" i="1"/>
  <c r="G581" i="1"/>
  <c r="E582" i="1"/>
  <c r="G541" i="1"/>
  <c r="G542" i="1"/>
  <c r="G543" i="1"/>
  <c r="G544" i="1"/>
  <c r="G545" i="1"/>
  <c r="G546" i="1"/>
  <c r="G547" i="1"/>
  <c r="G548" i="1"/>
  <c r="G549" i="1"/>
  <c r="G551" i="1"/>
  <c r="E552" i="1"/>
  <c r="E519" i="1"/>
  <c r="E516" i="1"/>
  <c r="E513" i="1"/>
  <c r="G509" i="1"/>
  <c r="G506" i="1"/>
  <c r="G505" i="1"/>
  <c r="E507" i="1"/>
  <c r="G552" i="1" l="1"/>
  <c r="G513" i="1"/>
  <c r="E499" i="1"/>
  <c r="E524" i="1" s="1"/>
  <c r="G495" i="1"/>
  <c r="G496" i="1"/>
  <c r="G497" i="1"/>
  <c r="G498" i="1"/>
  <c r="G170" i="1"/>
  <c r="G499" i="1" l="1"/>
  <c r="G524" i="1" s="1"/>
  <c r="E176" i="1"/>
  <c r="G169" i="1"/>
  <c r="G171" i="1"/>
  <c r="G172" i="1"/>
  <c r="G173" i="1"/>
  <c r="G174" i="1"/>
  <c r="G175" i="1"/>
  <c r="G168" i="1"/>
  <c r="G164" i="1"/>
  <c r="G149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5" i="1"/>
  <c r="G148" i="1"/>
  <c r="E166" i="1"/>
  <c r="G178" i="1"/>
  <c r="G179" i="1"/>
  <c r="G180" i="1"/>
  <c r="G176" i="1" l="1"/>
  <c r="G166" i="1"/>
  <c r="G294" i="1"/>
  <c r="G289" i="1"/>
  <c r="G311" i="1"/>
  <c r="G312" i="1"/>
  <c r="G313" i="1"/>
  <c r="G314" i="1"/>
  <c r="G310" i="1"/>
  <c r="G309" i="1"/>
  <c r="G308" i="1"/>
  <c r="G292" i="1"/>
  <c r="G22" i="1" l="1"/>
  <c r="G4" i="1"/>
  <c r="G102" i="1"/>
  <c r="G245" i="1" l="1"/>
  <c r="G356" i="1" l="1"/>
  <c r="G280" i="1"/>
  <c r="G287" i="1"/>
  <c r="G278" i="1"/>
  <c r="G273" i="1"/>
  <c r="G268" i="1"/>
  <c r="G253" i="1"/>
  <c r="G254" i="1"/>
  <c r="G257" i="1"/>
  <c r="G259" i="1"/>
  <c r="G260" i="1"/>
  <c r="G261" i="1"/>
  <c r="G262" i="1"/>
  <c r="E455" i="1" l="1"/>
  <c r="G451" i="1"/>
  <c r="G441" i="1" l="1"/>
  <c r="G221" i="1" l="1"/>
  <c r="E479" i="1" l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E463" i="1"/>
  <c r="G462" i="1"/>
  <c r="G461" i="1"/>
  <c r="E459" i="1"/>
  <c r="G458" i="1"/>
  <c r="G457" i="1"/>
  <c r="G454" i="1"/>
  <c r="G455" i="1" s="1"/>
  <c r="G450" i="1"/>
  <c r="G449" i="1"/>
  <c r="G448" i="1"/>
  <c r="G447" i="1"/>
  <c r="G446" i="1"/>
  <c r="G445" i="1"/>
  <c r="G444" i="1"/>
  <c r="E442" i="1"/>
  <c r="E480" i="1" s="1"/>
  <c r="G440" i="1"/>
  <c r="G439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0" i="1"/>
  <c r="G319" i="1"/>
  <c r="G318" i="1"/>
  <c r="G317" i="1"/>
  <c r="G479" i="1" l="1"/>
  <c r="G452" i="1"/>
  <c r="G442" i="1"/>
  <c r="G463" i="1"/>
  <c r="G459" i="1"/>
  <c r="E315" i="1" l="1"/>
  <c r="G307" i="1"/>
  <c r="F306" i="1"/>
  <c r="G305" i="1"/>
  <c r="G304" i="1"/>
  <c r="G303" i="1"/>
  <c r="G302" i="1"/>
  <c r="G301" i="1"/>
  <c r="G300" i="1"/>
  <c r="G299" i="1"/>
  <c r="G298" i="1"/>
  <c r="G297" i="1"/>
  <c r="G296" i="1"/>
  <c r="G295" i="1"/>
  <c r="G293" i="1"/>
  <c r="G291" i="1"/>
  <c r="G290" i="1"/>
  <c r="G288" i="1"/>
  <c r="G286" i="1"/>
  <c r="G285" i="1"/>
  <c r="G284" i="1"/>
  <c r="G283" i="1"/>
  <c r="G282" i="1"/>
  <c r="G281" i="1"/>
  <c r="G279" i="1"/>
  <c r="G277" i="1"/>
  <c r="G276" i="1"/>
  <c r="G275" i="1"/>
  <c r="G274" i="1"/>
  <c r="G272" i="1"/>
  <c r="G271" i="1"/>
  <c r="G270" i="1"/>
  <c r="G269" i="1"/>
  <c r="G267" i="1"/>
  <c r="G266" i="1"/>
  <c r="G265" i="1"/>
  <c r="G264" i="1"/>
  <c r="G263" i="1"/>
  <c r="G256" i="1"/>
  <c r="G255" i="1"/>
  <c r="G315" i="1" l="1"/>
  <c r="E248" i="1"/>
  <c r="G243" i="1"/>
  <c r="G240" i="1"/>
  <c r="G239" i="1"/>
  <c r="G235" i="1"/>
  <c r="G234" i="1"/>
  <c r="G233" i="1"/>
  <c r="G231" i="1"/>
  <c r="G230" i="1"/>
  <c r="G229" i="1"/>
  <c r="G228" i="1"/>
  <c r="G224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8" i="1"/>
  <c r="G196" i="1"/>
  <c r="G194" i="1"/>
  <c r="G193" i="1"/>
  <c r="G192" i="1"/>
  <c r="G190" i="1"/>
  <c r="G188" i="1"/>
  <c r="G187" i="1"/>
  <c r="G186" i="1"/>
  <c r="G185" i="1"/>
  <c r="G184" i="1"/>
  <c r="G183" i="1"/>
  <c r="G182" i="1"/>
  <c r="G181" i="1"/>
  <c r="E146" i="1"/>
  <c r="E586" i="1" s="1"/>
  <c r="G145" i="1"/>
  <c r="G144" i="1"/>
  <c r="G143" i="1"/>
  <c r="G142" i="1"/>
  <c r="G141" i="1"/>
  <c r="G140" i="1"/>
  <c r="G139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7" i="1"/>
  <c r="G116" i="1"/>
  <c r="G115" i="1"/>
  <c r="G114" i="1"/>
  <c r="G113" i="1"/>
  <c r="G111" i="1"/>
  <c r="G110" i="1"/>
  <c r="G107" i="1"/>
  <c r="G103" i="1"/>
  <c r="G101" i="1"/>
  <c r="G100" i="1"/>
  <c r="G99" i="1"/>
  <c r="G98" i="1"/>
  <c r="G97" i="1"/>
  <c r="G96" i="1"/>
  <c r="G95" i="1"/>
  <c r="G94" i="1"/>
  <c r="G93" i="1"/>
  <c r="G92" i="1"/>
  <c r="G91" i="1"/>
  <c r="G90" i="1"/>
  <c r="G88" i="1"/>
  <c r="G87" i="1"/>
  <c r="G86" i="1"/>
  <c r="G85" i="1"/>
  <c r="G84" i="1"/>
  <c r="G83" i="1"/>
  <c r="G81" i="1"/>
  <c r="G80" i="1"/>
  <c r="G79" i="1"/>
  <c r="G78" i="1"/>
  <c r="G77" i="1"/>
  <c r="G76" i="1"/>
  <c r="G75" i="1"/>
  <c r="G74" i="1"/>
  <c r="G73" i="1"/>
  <c r="G72" i="1"/>
  <c r="G70" i="1"/>
  <c r="G69" i="1"/>
  <c r="G68" i="1"/>
  <c r="G67" i="1"/>
  <c r="G65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8" i="1"/>
  <c r="G47" i="1"/>
  <c r="G46" i="1"/>
  <c r="G45" i="1"/>
  <c r="G44" i="1"/>
  <c r="G43" i="1"/>
  <c r="G41" i="1"/>
  <c r="G40" i="1"/>
  <c r="G39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E249" i="1" l="1"/>
  <c r="G248" i="1"/>
  <c r="G222" i="1"/>
  <c r="G146" i="1"/>
  <c r="G24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102" authorId="0" shapeId="0" xr:uid="{49F90DB1-E9E2-424C-8F10-F85EF1B16537}">
      <text>
        <r>
          <rPr>
            <b/>
            <sz val="9"/>
            <color indexed="81"/>
            <rFont val="Tahoma"/>
            <family val="2"/>
            <charset val="204"/>
          </rPr>
          <t>асфальт 1758 метра и1102 гравийка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243" authorId="0" shapeId="0" xr:uid="{5E8352A4-B044-4B9C-BF7E-80AB8DB4387A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площадь покрытия 3853 м2</t>
        </r>
      </text>
    </comment>
    <comment ref="E331" authorId="0" shapeId="0" xr:uid="{E52B7538-8AD7-4A8C-8134-A8B075875B34}">
      <text>
        <r>
          <rPr>
            <b/>
            <sz val="9"/>
            <color indexed="81"/>
            <rFont val="Tahoma"/>
            <family val="2"/>
            <charset val="204"/>
          </rPr>
          <t>асф 742/грав 290</t>
        </r>
      </text>
    </comment>
    <comment ref="E340" authorId="0" shapeId="0" xr:uid="{2B7732F9-D136-45C1-8DEE-E8C59A2E0FD8}">
      <text>
        <r>
          <rPr>
            <b/>
            <sz val="9"/>
            <color indexed="81"/>
            <rFont val="Tahoma"/>
            <family val="2"/>
            <charset val="204"/>
          </rPr>
          <t>на кад номере только асф 414 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52" authorId="0" shapeId="0" xr:uid="{172E5A9E-446A-4557-8ADE-090DEA343267}">
      <text>
        <r>
          <rPr>
            <b/>
            <sz val="9"/>
            <color indexed="81"/>
            <rFont val="Tahoma"/>
            <family val="2"/>
            <charset val="204"/>
          </rPr>
          <t>асф 146/ грав 107</t>
        </r>
      </text>
    </comment>
    <comment ref="I358" authorId="0" shapeId="0" xr:uid="{6071D2BB-C87C-4A6D-B212-C25796F98F09}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это кад номер моста</t>
        </r>
      </text>
    </comment>
    <comment ref="E367" authorId="0" shapeId="0" xr:uid="{63322817-AE06-4D11-BAEF-09BD441D5CBD}">
      <text>
        <r>
          <rPr>
            <b/>
            <sz val="9"/>
            <color indexed="81"/>
            <rFont val="Tahoma"/>
            <family val="2"/>
            <charset val="204"/>
          </rPr>
          <t>815/на кад номере только 151 м</t>
        </r>
      </text>
    </comment>
    <comment ref="E391" authorId="0" shapeId="0" xr:uid="{31D933DC-74AC-404B-9E7A-928B093C5195}">
      <text>
        <r>
          <rPr>
            <b/>
            <sz val="9"/>
            <color indexed="81"/>
            <rFont val="Tahoma"/>
            <family val="2"/>
            <charset val="204"/>
          </rPr>
          <t>625/490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404" authorId="0" shapeId="0" xr:uid="{11FABFE2-2AE2-4BEB-975A-2C044811C8FE}">
      <text>
        <r>
          <rPr>
            <b/>
            <sz val="9"/>
            <color indexed="81"/>
            <rFont val="Tahoma"/>
            <family val="2"/>
            <charset val="204"/>
          </rPr>
          <t>370/180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407" authorId="0" shapeId="0" xr:uid="{3E8117D9-53F1-434E-9B05-F302639464F6}">
      <text>
        <r>
          <rPr>
            <b/>
            <sz val="9"/>
            <color indexed="81"/>
            <rFont val="Tahoma"/>
            <family val="2"/>
            <charset val="204"/>
          </rPr>
          <t>500/190</t>
        </r>
      </text>
    </comment>
  </commentList>
</comments>
</file>

<file path=xl/sharedStrings.xml><?xml version="1.0" encoding="utf-8"?>
<sst xmlns="http://schemas.openxmlformats.org/spreadsheetml/2006/main" count="2042" uniqueCount="1180">
  <si>
    <t>№ п/п</t>
  </si>
  <si>
    <t>наименование дорог местного значения (по улицам)</t>
  </si>
  <si>
    <t>границы дорог</t>
  </si>
  <si>
    <t>площадь</t>
  </si>
  <si>
    <t>начало</t>
  </si>
  <si>
    <t>конец</t>
  </si>
  <si>
    <t>с. Баклаши</t>
  </si>
  <si>
    <t>Шелехов-Баклаши</t>
  </si>
  <si>
    <t>г. Шелехов</t>
  </si>
  <si>
    <t>разворотное кольцо</t>
  </si>
  <si>
    <t>Восточный-1</t>
  </si>
  <si>
    <t>Восточная</t>
  </si>
  <si>
    <t>Западный-1</t>
  </si>
  <si>
    <t>1-я Западная</t>
  </si>
  <si>
    <t>д. 1 ул. 1-я Западная</t>
  </si>
  <si>
    <t>д. 21 ул. 1-я Западная</t>
  </si>
  <si>
    <t>Южная</t>
  </si>
  <si>
    <t>1-й Восточный</t>
  </si>
  <si>
    <t>1-й Олхинский</t>
  </si>
  <si>
    <t>Виноградная</t>
  </si>
  <si>
    <t>д. 10 пер. Заводской</t>
  </si>
  <si>
    <t>1-я Тепличная</t>
  </si>
  <si>
    <t>Дорожная</t>
  </si>
  <si>
    <t>Бородина</t>
  </si>
  <si>
    <t>2-я Веселая</t>
  </si>
  <si>
    <t>Озерный</t>
  </si>
  <si>
    <t>Акининский</t>
  </si>
  <si>
    <t>Восточный-2</t>
  </si>
  <si>
    <t xml:space="preserve">Восточная </t>
  </si>
  <si>
    <t>Западный-2</t>
  </si>
  <si>
    <t>2-й Озерный</t>
  </si>
  <si>
    <t>Пушкина</t>
  </si>
  <si>
    <t>2-й Олхинский</t>
  </si>
  <si>
    <t>тупик</t>
  </si>
  <si>
    <t>2-я Южная</t>
  </si>
  <si>
    <t>2-я Тепличная</t>
  </si>
  <si>
    <t>Восточный-3</t>
  </si>
  <si>
    <t>3-я Западная</t>
  </si>
  <si>
    <t>д. 1 ул. 3-я Западная</t>
  </si>
  <si>
    <t>д. 9 ул. 3-я Западная</t>
  </si>
  <si>
    <t>3-я Тепличная</t>
  </si>
  <si>
    <t>д. 17 ул. 3-я Тепличная</t>
  </si>
  <si>
    <t>Восточный-4</t>
  </si>
  <si>
    <t>8 Марта</t>
  </si>
  <si>
    <t>от здания администрации</t>
  </si>
  <si>
    <t>9-й Пятилетки, Энергетиков</t>
  </si>
  <si>
    <t>Смоленщина-Введенщина-Чистые Ключи</t>
  </si>
  <si>
    <t>10-й Пятилетки</t>
  </si>
  <si>
    <t>Березовая</t>
  </si>
  <si>
    <t>50 лет Победы</t>
  </si>
  <si>
    <t>Луговая                               д. 38 ул. 50 лет Победы                    д. 6 ул. 50 лет Победы</t>
  </si>
  <si>
    <t>Луговой                                 д. 100 ул. Рябиновая             д. 2б ул. Пушкина</t>
  </si>
  <si>
    <t>Садовая</t>
  </si>
  <si>
    <t>Алмазный</t>
  </si>
  <si>
    <t>д. 2е пер. Озерный</t>
  </si>
  <si>
    <t>д. 21 пер Озерный</t>
  </si>
  <si>
    <t>Ангарский</t>
  </si>
  <si>
    <t>Летний</t>
  </si>
  <si>
    <t>Дорожный</t>
  </si>
  <si>
    <t>Апрельский</t>
  </si>
  <si>
    <t>Александровская</t>
  </si>
  <si>
    <t>Алексея Зверева</t>
  </si>
  <si>
    <t>д. 2 ул. Алмазная</t>
  </si>
  <si>
    <t>Почтовый</t>
  </si>
  <si>
    <t>Алмазная</t>
  </si>
  <si>
    <t>д. 1 ул. Алмазная</t>
  </si>
  <si>
    <t>Анатолия Ямщикова</t>
  </si>
  <si>
    <t>д. 2 ул. Анатолия Ямщикова</t>
  </si>
  <si>
    <t>Ангарская</t>
  </si>
  <si>
    <t>Байкальская</t>
  </si>
  <si>
    <t>д. 1 ул. Байкальская</t>
  </si>
  <si>
    <t>Белобородова</t>
  </si>
  <si>
    <t>д. 1 ул. Белобородова</t>
  </si>
  <si>
    <t>Лесной</t>
  </si>
  <si>
    <t>Энергетиков</t>
  </si>
  <si>
    <t>Большая Снежная</t>
  </si>
  <si>
    <t>д. 2 ул. Большая Снежная</t>
  </si>
  <si>
    <t>ДНП "Солнечное"</t>
  </si>
  <si>
    <t>3-я Тепличная       Шелехов-Баклаши</t>
  </si>
  <si>
    <t>Соколовская                   тупик</t>
  </si>
  <si>
    <t>Весенний</t>
  </si>
  <si>
    <t>Полевая</t>
  </si>
  <si>
    <t>Веселая</t>
  </si>
  <si>
    <t>д. 38 ул. Виноградная</t>
  </si>
  <si>
    <t>Вятская</t>
  </si>
  <si>
    <t>Крестьянская</t>
  </si>
  <si>
    <t>Горный</t>
  </si>
  <si>
    <t>Горная</t>
  </si>
  <si>
    <t>Созидателей</t>
  </si>
  <si>
    <t>Гагарина</t>
  </si>
  <si>
    <t>Ореховая</t>
  </si>
  <si>
    <t>Грибная</t>
  </si>
  <si>
    <t>Лунная</t>
  </si>
  <si>
    <t>Дальний</t>
  </si>
  <si>
    <t>Саянский</t>
  </si>
  <si>
    <t>д. 5а ул. Энергетиков</t>
  </si>
  <si>
    <t>Депутатский</t>
  </si>
  <si>
    <t>Строителей</t>
  </si>
  <si>
    <t>Майский</t>
  </si>
  <si>
    <t>Дружный</t>
  </si>
  <si>
    <t>Данила Панкина</t>
  </si>
  <si>
    <t>Звездная</t>
  </si>
  <si>
    <t>д. 46 ул. Солнечная</t>
  </si>
  <si>
    <t>Еловый</t>
  </si>
  <si>
    <t>Новая</t>
  </si>
  <si>
    <t>Центральная</t>
  </si>
  <si>
    <t>Еликаниды Серебринниковой</t>
  </si>
  <si>
    <t>д. 1 ул. Еликаниды Серебринниковой</t>
  </si>
  <si>
    <t>Есенина</t>
  </si>
  <si>
    <t>Пушкина, 50 лет Победы</t>
  </si>
  <si>
    <t>Жемчужный</t>
  </si>
  <si>
    <t>с южной стороны ул. Рябиновая с. Баклаши д. 2</t>
  </si>
  <si>
    <t>Жемчужная</t>
  </si>
  <si>
    <t>Животноводов</t>
  </si>
  <si>
    <t>Саянская</t>
  </si>
  <si>
    <t>Заводской</t>
  </si>
  <si>
    <t>ул. Заводская г. Шелехов</t>
  </si>
  <si>
    <t>Зарничный</t>
  </si>
  <si>
    <t>Зеленый</t>
  </si>
  <si>
    <t>Иркутный</t>
  </si>
  <si>
    <t>Юбилейная</t>
  </si>
  <si>
    <t>Иркутная</t>
  </si>
  <si>
    <t>Солнечная</t>
  </si>
  <si>
    <t>Иркутская</t>
  </si>
  <si>
    <t>Российская</t>
  </si>
  <si>
    <t>Кедровая</t>
  </si>
  <si>
    <t xml:space="preserve">9-й Пятилетки </t>
  </si>
  <si>
    <t>Луговой</t>
  </si>
  <si>
    <t>Лермонтова</t>
  </si>
  <si>
    <t>Ленинградская</t>
  </si>
  <si>
    <t>Луговая</t>
  </si>
  <si>
    <t>Шелеховская            Садовая</t>
  </si>
  <si>
    <t>Рябиновая         Смоленщина-Введенщина-Чистые Ключи</t>
  </si>
  <si>
    <t>Малая Снежная</t>
  </si>
  <si>
    <t>д. 11 Малая Снежная</t>
  </si>
  <si>
    <t>Мира</t>
  </si>
  <si>
    <t>Набережный</t>
  </si>
  <si>
    <t>Спортивный</t>
  </si>
  <si>
    <t>Новый</t>
  </si>
  <si>
    <t>Нагорная</t>
  </si>
  <si>
    <t>д. 3 пер. Нагорный</t>
  </si>
  <si>
    <t>Шелехо-Баклаши                д. 22 ул. 2-я Веселая          д. 1б пер. Озерный            д. 37 пер. Озерный            д. 21е пер. Озерный</t>
  </si>
  <si>
    <t>Рябиновая                    Луговой                                 д. 21б пер. Озерный    Луговой                           тупик</t>
  </si>
  <si>
    <t>Озерная</t>
  </si>
  <si>
    <t>Октябрьская</t>
  </si>
  <si>
    <t>д. 1 ул. Октябрьская</t>
  </si>
  <si>
    <t>д. 38 ул. Октябрьская</t>
  </si>
  <si>
    <t>Олимпийская</t>
  </si>
  <si>
    <t>д. 2 ул. Олимпийская</t>
  </si>
  <si>
    <t>Ольховая</t>
  </si>
  <si>
    <t>д. 1 пер. Почтовый</t>
  </si>
  <si>
    <t>д. 2б ул. Полевая</t>
  </si>
  <si>
    <t>д. 43 ул. Полевая</t>
  </si>
  <si>
    <t>Пригородная</t>
  </si>
  <si>
    <t xml:space="preserve">Луговая </t>
  </si>
  <si>
    <t>Рабочий</t>
  </si>
  <si>
    <t>Рабочая</t>
  </si>
  <si>
    <t>Речной</t>
  </si>
  <si>
    <t>Рябиновая</t>
  </si>
  <si>
    <t>Садовый</t>
  </si>
  <si>
    <t>д. 1а ул. Шелеховская</t>
  </si>
  <si>
    <t>д. 66е ул. Шелеховская</t>
  </si>
  <si>
    <t>Северный</t>
  </si>
  <si>
    <t>Снежный</t>
  </si>
  <si>
    <t>Советский</t>
  </si>
  <si>
    <t>Советская</t>
  </si>
  <si>
    <t>Совхозный</t>
  </si>
  <si>
    <t>Сосновый</t>
  </si>
  <si>
    <t>Центральный</t>
  </si>
  <si>
    <t>Сосновая</t>
  </si>
  <si>
    <t>Светлая</t>
  </si>
  <si>
    <t>Смородиновая</t>
  </si>
  <si>
    <t>Степная</t>
  </si>
  <si>
    <t>Совхозная</t>
  </si>
  <si>
    <t>Соколовская</t>
  </si>
  <si>
    <t>Школьная</t>
  </si>
  <si>
    <t>д. 46 ул. Дорожная</t>
  </si>
  <si>
    <t>д. 3 ул. Строителей</t>
  </si>
  <si>
    <t>д. 8 ул. Счастливая</t>
  </si>
  <si>
    <t>Тальниковая</t>
  </si>
  <si>
    <t>д. 12 ул. Тальниковая</t>
  </si>
  <si>
    <t>Трудовая</t>
  </si>
  <si>
    <t>Смоленщина-Введенщина-Чистые Ключи                   д. 10 ул. Трудовая</t>
  </si>
  <si>
    <t xml:space="preserve">тупик                               Мира  </t>
  </si>
  <si>
    <t>Фермерский</t>
  </si>
  <si>
    <t>Фруктовая</t>
  </si>
  <si>
    <t>Хвойная</t>
  </si>
  <si>
    <t>Хрустальный</t>
  </si>
  <si>
    <t>д. 23 пер. Озерный</t>
  </si>
  <si>
    <t>д. 2д пер. Озерный</t>
  </si>
  <si>
    <t>Цветочный</t>
  </si>
  <si>
    <t>Цветочная</t>
  </si>
  <si>
    <t>Черемуховый</t>
  </si>
  <si>
    <t>Шелеховская</t>
  </si>
  <si>
    <t>Озерный            Смоленщина-Введенщина-Чистые Ключи</t>
  </si>
  <si>
    <t>Луговая                    объездная дорога до обводненных карьеров</t>
  </si>
  <si>
    <t>д. 67 ул. Школьная                д. 1л ул. Школьная</t>
  </si>
  <si>
    <t>д. 2 ул. Южная</t>
  </si>
  <si>
    <t>Ясная</t>
  </si>
  <si>
    <t>д. 1 ул. Ясная</t>
  </si>
  <si>
    <t>от ул. Большая Снежная до ул. Фруктовая</t>
  </si>
  <si>
    <t>от ул. Южная до ул. 1-я Западная</t>
  </si>
  <si>
    <t>от ул. Пушкина до ул. 50 лет Победы</t>
  </si>
  <si>
    <t>от ул. Степная до ул. Дорожная</t>
  </si>
  <si>
    <t>от ул. Строителей до пер. Депутатский</t>
  </si>
  <si>
    <t>Итого по с. Баклаши</t>
  </si>
  <si>
    <t>с. Введенщина</t>
  </si>
  <si>
    <t>2-я Молодежная</t>
  </si>
  <si>
    <t>2-й Рыбачий</t>
  </si>
  <si>
    <t>Рыбачий</t>
  </si>
  <si>
    <t>3-я Молодежная</t>
  </si>
  <si>
    <t>Волконского</t>
  </si>
  <si>
    <t>Лесная</t>
  </si>
  <si>
    <t>Дальняя</t>
  </si>
  <si>
    <t>Дмитрия Донского</t>
  </si>
  <si>
    <t>Дружная</t>
  </si>
  <si>
    <t>Заречный</t>
  </si>
  <si>
    <t>Таежная</t>
  </si>
  <si>
    <t>Зарничная</t>
  </si>
  <si>
    <t>Карьерный</t>
  </si>
  <si>
    <t>Ключевая</t>
  </si>
  <si>
    <t>Кузнечная</t>
  </si>
  <si>
    <t>тупик, д. 48 ул. Кузнечная</t>
  </si>
  <si>
    <t>Механиков</t>
  </si>
  <si>
    <t>д. 2 ул. Механиков</t>
  </si>
  <si>
    <t>Песчаная</t>
  </si>
  <si>
    <t>Целинная</t>
  </si>
  <si>
    <t>Православная</t>
  </si>
  <si>
    <t>Просвещения</t>
  </si>
  <si>
    <t>д. 9 пер. Рыбачий</t>
  </si>
  <si>
    <t>д. 13 пер. Рыбачий</t>
  </si>
  <si>
    <t>д. 2 ул. Советская</t>
  </si>
  <si>
    <t>Средняя</t>
  </si>
  <si>
    <t>Юбилейная, Иркутная</t>
  </si>
  <si>
    <t>Теплая</t>
  </si>
  <si>
    <t>Школьный</t>
  </si>
  <si>
    <t>Успешная</t>
  </si>
  <si>
    <t>д. 20 ул. Успешная</t>
  </si>
  <si>
    <t>Уютная</t>
  </si>
  <si>
    <t>от Мира 70а до ул. Советская 62б</t>
  </si>
  <si>
    <t>д. 70а ул. Мира</t>
  </si>
  <si>
    <t>д. 62б ул. Советская</t>
  </si>
  <si>
    <t>Итого по с. Введенщина:</t>
  </si>
  <si>
    <t>Береговая</t>
  </si>
  <si>
    <t>Дачная</t>
  </si>
  <si>
    <t>Железнодорожная</t>
  </si>
  <si>
    <t>Подгорная</t>
  </si>
  <si>
    <t>Летняя</t>
  </si>
  <si>
    <t>п. Чистые Ключи</t>
  </si>
  <si>
    <t>Трактовая</t>
  </si>
  <si>
    <t>д. 57 ул. Березовая</t>
  </si>
  <si>
    <t>Еловая</t>
  </si>
  <si>
    <t>д. № 23 ул. Еловая</t>
  </si>
  <si>
    <t>д. № 1 пер. Зеленый</t>
  </si>
  <si>
    <t xml:space="preserve">д. № 5 А пер. Зеленый </t>
  </si>
  <si>
    <t>Земляничная</t>
  </si>
  <si>
    <t>Парковая</t>
  </si>
  <si>
    <t>Нагорный</t>
  </si>
  <si>
    <t>Осиновая</t>
  </si>
  <si>
    <t>д. № 28 ул. Осиновая</t>
  </si>
  <si>
    <t>от КПП до дома № 6</t>
  </si>
  <si>
    <t>д. 2 ул. Горная</t>
  </si>
  <si>
    <t>д. 16 ул. Горная</t>
  </si>
  <si>
    <t>Итого по п. Чистые Ключи</t>
  </si>
  <si>
    <t>с.Олха</t>
  </si>
  <si>
    <t>ул.Заречная</t>
  </si>
  <si>
    <t>ул.Лесная</t>
  </si>
  <si>
    <t>ул.Безымянная</t>
  </si>
  <si>
    <t>ул.Степная</t>
  </si>
  <si>
    <t>ул.Веселая</t>
  </si>
  <si>
    <t>ул. Советская</t>
  </si>
  <si>
    <t>ул.Комсомольская</t>
  </si>
  <si>
    <t>ул.Дальняя</t>
  </si>
  <si>
    <t>ул.Дачная</t>
  </si>
  <si>
    <t>трасса 25Н-578</t>
  </si>
  <si>
    <t>СНТ "Дачная"</t>
  </si>
  <si>
    <t>ул.Депутатская</t>
  </si>
  <si>
    <t>ул.Железнодорожная(Олха)</t>
  </si>
  <si>
    <t>ул.Советская</t>
  </si>
  <si>
    <t>ул.Железнодорожная (Дачная)</t>
  </si>
  <si>
    <t>ул.Известковая</t>
  </si>
  <si>
    <t>ул.Карьерная</t>
  </si>
  <si>
    <t>ул.Садовая</t>
  </si>
  <si>
    <t>ул.Калтусная</t>
  </si>
  <si>
    <t>ул.Октябрьская</t>
  </si>
  <si>
    <t>ул.Казачья</t>
  </si>
  <si>
    <t>ул.Отвальная</t>
  </si>
  <si>
    <t>ул.Никоновская</t>
  </si>
  <si>
    <t>пер.Карьерный</t>
  </si>
  <si>
    <t>пер.Лазаревский</t>
  </si>
  <si>
    <t>ул.Строителей</t>
  </si>
  <si>
    <t>пер.Лесной</t>
  </si>
  <si>
    <t>ул.Мира</t>
  </si>
  <si>
    <t>ул.Молодежная-Полевая</t>
  </si>
  <si>
    <t>ул.Летняя (п.Летняя)</t>
  </si>
  <si>
    <t>ул.Луговая</t>
  </si>
  <si>
    <t>ул.Майская</t>
  </si>
  <si>
    <t>ул.Подгорная</t>
  </si>
  <si>
    <t>ул.Набережная</t>
  </si>
  <si>
    <t>ул.Пионерская</t>
  </si>
  <si>
    <t>ул.Новая</t>
  </si>
  <si>
    <t>ул.Олхинская</t>
  </si>
  <si>
    <t>ул.Сибирская</t>
  </si>
  <si>
    <t>пер.Олхинский</t>
  </si>
  <si>
    <t>ул.Солнечная</t>
  </si>
  <si>
    <t>ул.Раздольная</t>
  </si>
  <si>
    <t>ул.Сосновая</t>
  </si>
  <si>
    <t xml:space="preserve">ул.Безымянная </t>
  </si>
  <si>
    <t>ул.Школьная</t>
  </si>
  <si>
    <t>ул.Хуторская</t>
  </si>
  <si>
    <t>ул.Железнодорожная 2</t>
  </si>
  <si>
    <t>?</t>
  </si>
  <si>
    <t>поселок Дачная</t>
  </si>
  <si>
    <t>пер.Проектировщик(СНТ "Проектировщик")</t>
  </si>
  <si>
    <t>СНТ "Энергосбыт"</t>
  </si>
  <si>
    <t>СНТ "Мелаоратор"</t>
  </si>
  <si>
    <t>СНТ "Дачная 2"</t>
  </si>
  <si>
    <t>СНТ "Солнышко"</t>
  </si>
  <si>
    <t>подъезд к СНТ "Летняя"</t>
  </si>
  <si>
    <t>Тупик</t>
  </si>
  <si>
    <t>ул.Центральная</t>
  </si>
  <si>
    <t>ул.Известковая 2</t>
  </si>
  <si>
    <t>ул.Низовая</t>
  </si>
  <si>
    <t>ул.Карьерная 2</t>
  </si>
  <si>
    <t>ул.Клубная</t>
  </si>
  <si>
    <t>Итого</t>
  </si>
  <si>
    <t>Итого по с.Олха</t>
  </si>
  <si>
    <t>Айвазовского</t>
  </si>
  <si>
    <t>ул.Ключевая</t>
  </si>
  <si>
    <t>Берёзовая</t>
  </si>
  <si>
    <t>пер.Заречный</t>
  </si>
  <si>
    <t>ул.Пушкина</t>
  </si>
  <si>
    <t>пер.Есенина</t>
  </si>
  <si>
    <t>Вокзальная</t>
  </si>
  <si>
    <t>ул.Широкая</t>
  </si>
  <si>
    <t>Васильковая</t>
  </si>
  <si>
    <t>ул.Гоголя</t>
  </si>
  <si>
    <t>Высоцкого</t>
  </si>
  <si>
    <t>пер.Рабочий</t>
  </si>
  <si>
    <t>пер.Набережный</t>
  </si>
  <si>
    <t>ул.Ленинская</t>
  </si>
  <si>
    <t>Гаражная</t>
  </si>
  <si>
    <t>пер.Гаражный</t>
  </si>
  <si>
    <t>Глинки</t>
  </si>
  <si>
    <t>ул.Маяковского</t>
  </si>
  <si>
    <t xml:space="preserve">ул.Калинина </t>
  </si>
  <si>
    <t>Гоголя</t>
  </si>
  <si>
    <t>ул.Восточная</t>
  </si>
  <si>
    <t>Горького</t>
  </si>
  <si>
    <t>ул.Глинки</t>
  </si>
  <si>
    <t>ул.Есенина</t>
  </si>
  <si>
    <t>ул.Механизаторов</t>
  </si>
  <si>
    <t>ул.Дорожная</t>
  </si>
  <si>
    <t>пер.Сосновый</t>
  </si>
  <si>
    <t>Заводская</t>
  </si>
  <si>
    <t>ул.Выскоцкого</t>
  </si>
  <si>
    <t>ул.Рабочая</t>
  </si>
  <si>
    <t>Заречная</t>
  </si>
  <si>
    <t>Зелёная</t>
  </si>
  <si>
    <t>ул.Таежная</t>
  </si>
  <si>
    <t xml:space="preserve">ж/д переезд  </t>
  </si>
  <si>
    <t>Калинина</t>
  </si>
  <si>
    <t>ул.Чкалова</t>
  </si>
  <si>
    <t>Клубная</t>
  </si>
  <si>
    <t>ул.Калинина</t>
  </si>
  <si>
    <t>Комсомольская</t>
  </si>
  <si>
    <t>пер.Кедровый</t>
  </si>
  <si>
    <t>ул.Вокзальная</t>
  </si>
  <si>
    <t>Кирова</t>
  </si>
  <si>
    <t>ул.Айвазовского</t>
  </si>
  <si>
    <t>Лазо</t>
  </si>
  <si>
    <t>ул.Горная</t>
  </si>
  <si>
    <t>Левитана</t>
  </si>
  <si>
    <t>пер.Левитана</t>
  </si>
  <si>
    <t>Ленинская</t>
  </si>
  <si>
    <t>ул.Зеленая</t>
  </si>
  <si>
    <t>пер.Болотный</t>
  </si>
  <si>
    <t>ул.Кирова</t>
  </si>
  <si>
    <t>Майская</t>
  </si>
  <si>
    <t>Молодёжная</t>
  </si>
  <si>
    <t>пер.Молодежный</t>
  </si>
  <si>
    <t xml:space="preserve">ул.Новая </t>
  </si>
  <si>
    <t>Марины Цветаевой</t>
  </si>
  <si>
    <t>Матросова</t>
  </si>
  <si>
    <t>Маяковского</t>
  </si>
  <si>
    <t>Механизаторов</t>
  </si>
  <si>
    <t>ул.Чайковского</t>
  </si>
  <si>
    <t>ул.Гаражная</t>
  </si>
  <si>
    <t>Набережная</t>
  </si>
  <si>
    <t>Некрасова</t>
  </si>
  <si>
    <t>ул.Молодежная</t>
  </si>
  <si>
    <t>Олега Кошевого</t>
  </si>
  <si>
    <t>Привокзальная</t>
  </si>
  <si>
    <t>Путейская</t>
  </si>
  <si>
    <t>ул.Заводская</t>
  </si>
  <si>
    <t>Ромашковая</t>
  </si>
  <si>
    <t>Репина</t>
  </si>
  <si>
    <t>ж/д пути</t>
  </si>
  <si>
    <t>Слюдянская</t>
  </si>
  <si>
    <t>Союзная</t>
  </si>
  <si>
    <t>Спортивная</t>
  </si>
  <si>
    <t>Таёжная</t>
  </si>
  <si>
    <t>Чайковского</t>
  </si>
  <si>
    <t>Чапаева</t>
  </si>
  <si>
    <t>ул.1-я железнодорожная</t>
  </si>
  <si>
    <t>ул.Горького</t>
  </si>
  <si>
    <t>Чехова</t>
  </si>
  <si>
    <t>Чкалова</t>
  </si>
  <si>
    <t>Шевченко</t>
  </si>
  <si>
    <t>Широкая</t>
  </si>
  <si>
    <t>ул.Левитана</t>
  </si>
  <si>
    <t>ул.2-я железнодорожная</t>
  </si>
  <si>
    <t>1-ая Железнодрожная</t>
  </si>
  <si>
    <t>ул.Чапаева</t>
  </si>
  <si>
    <t>2-ая Железнодорожная</t>
  </si>
  <si>
    <t>1-ая Советская</t>
  </si>
  <si>
    <t>2-ая Советская</t>
  </si>
  <si>
    <t>2-ая Сосновая</t>
  </si>
  <si>
    <t xml:space="preserve">ул.Сосновая </t>
  </si>
  <si>
    <t>переулок Безымянный</t>
  </si>
  <si>
    <t xml:space="preserve">ул.Олега Кошевого </t>
  </si>
  <si>
    <t>переулок Болотный</t>
  </si>
  <si>
    <t>переулок Гаражный</t>
  </si>
  <si>
    <t>переулок Геологов</t>
  </si>
  <si>
    <t>переулок Горный до улицы Ольховая</t>
  </si>
  <si>
    <t>ул.Ольховая</t>
  </si>
  <si>
    <t>переулок Есенина</t>
  </si>
  <si>
    <t>ул.Байкальская</t>
  </si>
  <si>
    <t>переулок Заозёрный</t>
  </si>
  <si>
    <t>переулок Заречный</t>
  </si>
  <si>
    <t>ул.Березовая</t>
  </si>
  <si>
    <t>переулок Зелёный</t>
  </si>
  <si>
    <t>ул.Грибная</t>
  </si>
  <si>
    <t>переулок Кедровый</t>
  </si>
  <si>
    <t>пер.Ягодный</t>
  </si>
  <si>
    <t>переулок Левитана</t>
  </si>
  <si>
    <t>переулок Молодёжный</t>
  </si>
  <si>
    <t>ул.Еловая</t>
  </si>
  <si>
    <t>переулок Набережный</t>
  </si>
  <si>
    <t>ул.1-я Советская</t>
  </si>
  <si>
    <t>переулок Олхинский</t>
  </si>
  <si>
    <t>ул.Васильковая</t>
  </si>
  <si>
    <t>переулок Пионерский</t>
  </si>
  <si>
    <t>переулок Рабочий</t>
  </si>
  <si>
    <t>переулок Северный</t>
  </si>
  <si>
    <t>ул.Нагорная</t>
  </si>
  <si>
    <t>переулок Сосновый</t>
  </si>
  <si>
    <t>ул.Привокзальная</t>
  </si>
  <si>
    <t>переулок Тупой</t>
  </si>
  <si>
    <t>ул.Сибиряков</t>
  </si>
  <si>
    <t>переулок Широкий</t>
  </si>
  <si>
    <t>переулок Ягодный</t>
  </si>
  <si>
    <t>Михалева Виктора Афанасьевича</t>
  </si>
  <si>
    <t>от ул. Есенина (вдоль ж\д полотна) до ул. Чкалова</t>
  </si>
  <si>
    <t>участок дороги от улицы Глинки до улицы Нагорная</t>
  </si>
  <si>
    <t>автомобильный проезд с ул. Восточная до ул. Чапаева</t>
  </si>
  <si>
    <t xml:space="preserve">участок дороги от ул. Комсомольская до дома № 63а </t>
  </si>
  <si>
    <t>участок дороги от ул. Кедровая до дома №8а</t>
  </si>
  <si>
    <t>автомобильный проезд ул. Кедровая до д. 28</t>
  </si>
  <si>
    <t>участок дороги от ул.Заречная до ул. Луговая</t>
  </si>
  <si>
    <t>автомобильный проезд от ул. Вокзальная до ул. Кедровая (мимо пекарни)</t>
  </si>
  <si>
    <t>автомобильный проезд с ул.Вокзальная до ул. Кедровая (мимо дома №35в)</t>
  </si>
  <si>
    <t>съезд с автомобильной дороги до участка №7а ул. Ключевая</t>
  </si>
  <si>
    <t>проезд с ул. Таежная на ул. Школьная (рядом с участком №45)</t>
  </si>
  <si>
    <t>проезд с ул. Школьная от участка №44 до ул. Таежная</t>
  </si>
  <si>
    <t>проезд с ул.Школьная до ул. Грибная (рядом с участком №65</t>
  </si>
  <si>
    <t>проезд от ул. Еловая (мимо водонапорной башни ) до ул. Новая</t>
  </si>
  <si>
    <t>участок дорогим с ул.Школьная до ул. Ленинская (от участка № 18)</t>
  </si>
  <si>
    <t>от улицы Еловая (детский сад) до ул. Новая</t>
  </si>
  <si>
    <t xml:space="preserve">проезд с ул. 2-я Железнодорожная до водоразборной  башни по ул. Школьная </t>
  </si>
  <si>
    <t>проезд от ул. Сосновая до водонапорной башни ул. Новая</t>
  </si>
  <si>
    <t>проезд с ул. Ленинская (д. 24А до полосы Ж/д дороги)</t>
  </si>
  <si>
    <t xml:space="preserve"> от улицы Майская до улицы Союзная, вдоль сопки</t>
  </si>
  <si>
    <t xml:space="preserve"> от улицы Нагорная до улицы Комсомольская</t>
  </si>
  <si>
    <t>Участок дороги от ул. Дорожная до п. Рассоха ул. Энергетиков</t>
  </si>
  <si>
    <t>поселок Рассоха</t>
  </si>
  <si>
    <t>Седова</t>
  </si>
  <si>
    <t>ул.Черемуховая</t>
  </si>
  <si>
    <t>Сибиряков</t>
  </si>
  <si>
    <t>пер.Черемуховый</t>
  </si>
  <si>
    <t>Черёмуховая</t>
  </si>
  <si>
    <t>Щорса</t>
  </si>
  <si>
    <t>Проезд от ул. Черемуховая до ул. Сибиряков</t>
  </si>
  <si>
    <t>посёлок  Орлёнок</t>
  </si>
  <si>
    <t>посёлок Ягодный</t>
  </si>
  <si>
    <t>посёлок Огоньки</t>
  </si>
  <si>
    <t>Подъезд к б/о «Металлург» Большелугского МО от ул. Дачная п. Дачная</t>
  </si>
  <si>
    <t xml:space="preserve">Подъезд к СНТ «Южное» Большелугского МО от СНТ «Южное» </t>
  </si>
  <si>
    <t>Подъезд к СНК «Академический» Большелугского МО от 1,6 км ул. Таежная п. Большой Луг</t>
  </si>
  <si>
    <t>Подъезд к СНТ «Экран» Большелугского МО от 13,6 км а/д «Олха-Большой Луг»</t>
  </si>
  <si>
    <t>Подъезд к СНТ «Колхозный строитель» Большелугского МО от 15,4 км а/д «Олха – Большой Луг»</t>
  </si>
  <si>
    <t>Подъезд к СНТ «Тайга-1» Большелугского МО от 0,6 км ул. Таежная п. Большой Луг</t>
  </si>
  <si>
    <t>Подъезд к СНТ «Нефтяник» Большелугского МО</t>
  </si>
  <si>
    <t>Подъезд СНТ «Орбита 1» Большелугского МО</t>
  </si>
  <si>
    <t>Подъезд к СНТ «Голубая Тайга» Большелугского МО</t>
  </si>
  <si>
    <t>Подъезд к СНТ «Учитель» Большелугского МО</t>
  </si>
  <si>
    <t>Подъезд к СНТ «Шахтёр» Большелугского МО</t>
  </si>
  <si>
    <t>Подъезд к п. Таежный Большелугского МО</t>
  </si>
  <si>
    <t>с. Большой Луг</t>
  </si>
  <si>
    <t>ул. 1-я Изосимовская</t>
  </si>
  <si>
    <t>ул. Мира</t>
  </si>
  <si>
    <t>ул. Южная</t>
  </si>
  <si>
    <t>Центральная
(1-я Западная)</t>
  </si>
  <si>
    <t>Въезд в п. Большой Луг</t>
  </si>
  <si>
    <t>протяженность  км</t>
  </si>
  <si>
    <t xml:space="preserve">ширина </t>
  </si>
  <si>
    <t xml:space="preserve"> </t>
  </si>
  <si>
    <t>Мальтинская</t>
  </si>
  <si>
    <t>Уч. а/д от мемориала до пересечения с ул. Ленинская, от ул.Ленинская до пересечения с ул.Привокзальная</t>
  </si>
  <si>
    <t xml:space="preserve">         Смоленщина-Введенщина-Чистые Ключи               Ангарская             </t>
  </si>
  <si>
    <t>ул Рябиновая</t>
  </si>
  <si>
    <t xml:space="preserve">Сибирская </t>
  </si>
  <si>
    <t xml:space="preserve">Счастливая </t>
  </si>
  <si>
    <t xml:space="preserve">Смоленщина-Введенщина-Чистые Ключи </t>
  </si>
  <si>
    <t xml:space="preserve">Шелехов-Баклаши </t>
  </si>
  <si>
    <t xml:space="preserve">Шелеховская                  </t>
  </si>
  <si>
    <t>Общая протяженность Баклашинское МО</t>
  </si>
  <si>
    <t>переулок Черемуховый</t>
  </si>
  <si>
    <t>ул.Отвальная2</t>
  </si>
  <si>
    <t>9-й Пятилетки</t>
  </si>
  <si>
    <t>Луговая  50 лет Победы</t>
  </si>
  <si>
    <t>Новая      Рябиновая</t>
  </si>
  <si>
    <t>Озерный  д. 45/1 ул. Рабочая                д. 1б ул. Шелеховская д. 53б ул. Рабочая д. 3а ул. Шелеховская</t>
  </si>
  <si>
    <t>Юбилейна д. 5/1 ул. Рабочая д. 45а ул. Рабочая               д. 53а ул. Рабочая  д. 49а ул. Рабочая</t>
  </si>
  <si>
    <t>цветаевой</t>
  </si>
  <si>
    <t>ч. Ключи-введенщина</t>
  </si>
  <si>
    <t>ул.Железнодорожная 1</t>
  </si>
  <si>
    <t>пер.Дачная (СНТ "Дачная")</t>
  </si>
  <si>
    <t>подьезд СНТ "Ягодное"</t>
  </si>
  <si>
    <t>а/д кад № 38:27:301:326 шламонакорпитель</t>
  </si>
  <si>
    <t>подъезд СНТ "Белочка"</t>
  </si>
  <si>
    <t>подъезд СНТ "Сосоновый бор"</t>
  </si>
  <si>
    <t>подъезд СНТ "Дачная</t>
  </si>
  <si>
    <t>подъезд СНТ "Широкая Падь"</t>
  </si>
  <si>
    <t>ул. Степная</t>
  </si>
  <si>
    <t>ул. Чехова</t>
  </si>
  <si>
    <t>ул.Железнодорожная 3</t>
  </si>
  <si>
    <t>кадастр 38:27:000000:2986</t>
  </si>
  <si>
    <t xml:space="preserve">Мира </t>
  </si>
  <si>
    <t xml:space="preserve">от д. №1 </t>
  </si>
  <si>
    <t>дом № 13</t>
  </si>
  <si>
    <t>п. Пионерск</t>
  </si>
  <si>
    <t>пер. Береговой</t>
  </si>
  <si>
    <t>ул . Береговая</t>
  </si>
  <si>
    <t>ул. Дачная</t>
  </si>
  <si>
    <t>ул. Железнодорожная</t>
  </si>
  <si>
    <t>ул. Кедровая</t>
  </si>
  <si>
    <t>ул. Ключевая</t>
  </si>
  <si>
    <t>ул. Летняя</t>
  </si>
  <si>
    <t>ул. Нагорная</t>
  </si>
  <si>
    <t>ул. Озерная</t>
  </si>
  <si>
    <t>пер. Подгорный</t>
  </si>
  <si>
    <t>ул. Полевая</t>
  </si>
  <si>
    <t>пер. Серединский</t>
  </si>
  <si>
    <t>ул. Сосновая</t>
  </si>
  <si>
    <t>ул. Центральная</t>
  </si>
  <si>
    <t>пер. Луговой</t>
  </si>
  <si>
    <t>ул. Родниковая</t>
  </si>
  <si>
    <t>береговая</t>
  </si>
  <si>
    <t>родниковая</t>
  </si>
  <si>
    <t>ключевая</t>
  </si>
  <si>
    <t>клубничная</t>
  </si>
  <si>
    <t>центральная</t>
  </si>
  <si>
    <t>от ОП Пионерск</t>
  </si>
  <si>
    <t>Итого по п. Пионерск</t>
  </si>
  <si>
    <t>от а/д Р255 "Сибирь" до ОП Пионерск</t>
  </si>
  <si>
    <t>с. Баушево (с. Введенщина)</t>
  </si>
  <si>
    <t xml:space="preserve"> Подъезд к с. Введенщина (Баушево) Баклашинского МО</t>
  </si>
  <si>
    <t xml:space="preserve">ул. Озерная </t>
  </si>
  <si>
    <t>ул. Заречная</t>
  </si>
  <si>
    <t>дом №1</t>
  </si>
  <si>
    <t>дом №2</t>
  </si>
  <si>
    <t xml:space="preserve">ул. Источная </t>
  </si>
  <si>
    <t>ул. Баушевская</t>
  </si>
  <si>
    <t>ул. Ромашковая</t>
  </si>
  <si>
    <t>ул. Лебединая</t>
  </si>
  <si>
    <t>Итого по п. Баушево</t>
  </si>
  <si>
    <t>пер. Подгорный п. Пионерск</t>
  </si>
  <si>
    <t>зарничная</t>
  </si>
  <si>
    <t>ромашковая</t>
  </si>
  <si>
    <t>Ул. Касьянова</t>
  </si>
  <si>
    <t>Ул.Набережная</t>
  </si>
  <si>
    <t>Ул. Иркутская</t>
  </si>
  <si>
    <t>Ул. Депутатская</t>
  </si>
  <si>
    <t xml:space="preserve"> Подъезд к п. Подкаменная</t>
  </si>
  <si>
    <t>Подкаменная - Санаторный</t>
  </si>
  <si>
    <t>Подкаменная - Трудный</t>
  </si>
  <si>
    <t>Трасса 25Н-579</t>
  </si>
  <si>
    <t>ул.Ленина</t>
  </si>
  <si>
    <t>ул.Железнодорожная</t>
  </si>
  <si>
    <t>Култукский тракт</t>
  </si>
  <si>
    <t>подкаменная</t>
  </si>
  <si>
    <t>Глубокая</t>
  </si>
  <si>
    <t>Ул. Железнодорожная</t>
  </si>
  <si>
    <t>п.Хузино</t>
  </si>
  <si>
    <t>От п.Глубокая до п.Хузино</t>
  </si>
  <si>
    <t>итого</t>
  </si>
  <si>
    <t>Большая Глубокая</t>
  </si>
  <si>
    <t>Ул.Дальняя</t>
  </si>
  <si>
    <t>Ул.Средняя</t>
  </si>
  <si>
    <t>Пер.Лесной</t>
  </si>
  <si>
    <t>Пер.Ключевой</t>
  </si>
  <si>
    <t>ул.Трактовая</t>
  </si>
  <si>
    <t>Хузино</t>
  </si>
  <si>
    <t>Ул.Трактовая</t>
  </si>
  <si>
    <t>Граматуха</t>
  </si>
  <si>
    <t>Шаманка</t>
  </si>
  <si>
    <t>трудный</t>
  </si>
  <si>
    <t>Ул.Трудная</t>
  </si>
  <si>
    <t>Ул.Березовая</t>
  </si>
  <si>
    <t>улица Солонечная</t>
  </si>
  <si>
    <t>от дома №30 по ул.Советская до дома №18а по ул.Солнечная</t>
  </si>
  <si>
    <t>Подъезд к п. Куйтун Шаманского МО</t>
  </si>
  <si>
    <t>ул.Юбилейная</t>
  </si>
  <si>
    <t>ул.Выгузовская</t>
  </si>
  <si>
    <t>ул.Мотская</t>
  </si>
  <si>
    <t>От дома №1 по ул. Набережная до дома №25 по ул. Советская</t>
  </si>
  <si>
    <t>Моты</t>
  </si>
  <si>
    <t>Пер. Дачный</t>
  </si>
  <si>
    <t>ул.Магистральная</t>
  </si>
  <si>
    <t>ул.Иркутная</t>
  </si>
  <si>
    <t>ул.Береговая</t>
  </si>
  <si>
    <t>ул.Кабельная</t>
  </si>
  <si>
    <t>Ул.Подосиновая</t>
  </si>
  <si>
    <t>ул. Иркутная</t>
  </si>
  <si>
    <t>ул. Магистральная</t>
  </si>
  <si>
    <t>Куйтун</t>
  </si>
  <si>
    <t>Российская Федерация, Иркутская область, Шелеховский район, п. Куйтун, автомобильная дорога по улице Кедровая</t>
  </si>
  <si>
    <t>пер. Ясный</t>
  </si>
  <si>
    <t>санаторный</t>
  </si>
  <si>
    <t xml:space="preserve"> п. санаторный</t>
  </si>
  <si>
    <t>село Шаманка, ул. Советская от д. №32 до моста через р. Шаманка</t>
  </si>
  <si>
    <t xml:space="preserve">Подъезд к СНТ «Дорожник» Большелугского МО от 0,2 км ул. Нагорная  </t>
  </si>
  <si>
    <t>асфальт</t>
  </si>
  <si>
    <t>б.луг</t>
  </si>
  <si>
    <t>автомобильная дорога от границы р.п. Большой Луг км 16+314 до д. №12 по ул. Майская р.п. Большой Луг км 20+366</t>
  </si>
  <si>
    <t>м2</t>
  </si>
  <si>
    <t>ул Сосновая</t>
  </si>
  <si>
    <t>улица Горная</t>
  </si>
  <si>
    <t xml:space="preserve"> ул Цветочная</t>
  </si>
  <si>
    <t xml:space="preserve"> ул. Карьерная</t>
  </si>
  <si>
    <t xml:space="preserve"> ул. Светлая</t>
  </si>
  <si>
    <t>ул. Байкальская</t>
  </si>
  <si>
    <t>ул Кабельная</t>
  </si>
  <si>
    <t>ул. Трактовая</t>
  </si>
  <si>
    <t>переулок  Луговой</t>
  </si>
  <si>
    <t>переулок Магистральный</t>
  </si>
  <si>
    <t>ул. Набережная</t>
  </si>
  <si>
    <t>ул. Луговая</t>
  </si>
  <si>
    <t xml:space="preserve"> пер Домашний</t>
  </si>
  <si>
    <t>ул. Нижняя</t>
  </si>
  <si>
    <t>ул. Веселая</t>
  </si>
  <si>
    <t>переулок Солнечный</t>
  </si>
  <si>
    <t>ул Березовая</t>
  </si>
  <si>
    <t>ул Горная</t>
  </si>
  <si>
    <t>улица Советская</t>
  </si>
  <si>
    <t>улица Юбилейная</t>
  </si>
  <si>
    <t>улица Лесная</t>
  </si>
  <si>
    <t>улица Дачная</t>
  </si>
  <si>
    <t xml:space="preserve"> улица Сосновая</t>
  </si>
  <si>
    <t>ул. Комсомольская</t>
  </si>
  <si>
    <t xml:space="preserve"> ул. Солнечная</t>
  </si>
  <si>
    <t>улица Мотская</t>
  </si>
  <si>
    <t>ул. Черемуховая</t>
  </si>
  <si>
    <t>улица Куйтунская</t>
  </si>
  <si>
    <t>улица Смоляная</t>
  </si>
  <si>
    <t>улица Выгузовская</t>
  </si>
  <si>
    <t>улица Зеленая</t>
  </si>
  <si>
    <t xml:space="preserve"> ул. Советская от дома №16 до ул. Дачная, дома № 9</t>
  </si>
  <si>
    <t>ул.Советская от д. № 24 до ул.Солнечная, д. № 18</t>
  </si>
  <si>
    <t>ул. Набережная от дома № 1а до ул. Советская, дома №39</t>
  </si>
  <si>
    <t>ул. Набережная, д.10 до ул. Советская, д. 65</t>
  </si>
  <si>
    <t xml:space="preserve">подъезд к пешеходному мосту </t>
  </si>
  <si>
    <t>от областной а/д Моты -Шаманка</t>
  </si>
  <si>
    <t>ул. Ленина</t>
  </si>
  <si>
    <t>ул. Лесная</t>
  </si>
  <si>
    <t>ул. Литвинова</t>
  </si>
  <si>
    <t>ул. Майская</t>
  </si>
  <si>
    <t>ул. Подгорная</t>
  </si>
  <si>
    <t>ул. Вокзальная</t>
  </si>
  <si>
    <t>ул Железнодорожная</t>
  </si>
  <si>
    <t>ул Заречная</t>
  </si>
  <si>
    <t>Шелеховский район Большелугское МО</t>
  </si>
  <si>
    <t xml:space="preserve">Подъезд к п. Рассоха Большелугского МО от автомобильной дороги 38:27:000000:3062 </t>
  </si>
  <si>
    <t>пер.Белочка             (СНТ "Дачная 2")</t>
  </si>
  <si>
    <t>пер.Финансит          (СНТ "Финансист")</t>
  </si>
  <si>
    <t>пер.Сосновый         (СНТ "Сосновый")</t>
  </si>
  <si>
    <t>пер.Луч                   (СНТ Луч)</t>
  </si>
  <si>
    <t>пер.Мелиоратор    (СНТ "Мелиоратор")</t>
  </si>
  <si>
    <t>пер.Солнышко       (СНТ "Солнышко")</t>
  </si>
  <si>
    <t>Радищева</t>
  </si>
  <si>
    <t>Распутина</t>
  </si>
  <si>
    <t>Рылеева</t>
  </si>
  <si>
    <t>Тургенева</t>
  </si>
  <si>
    <t>Цветаевой</t>
  </si>
  <si>
    <t>Шолохова</t>
  </si>
  <si>
    <t>Набокова</t>
  </si>
  <si>
    <t>Достоевского</t>
  </si>
  <si>
    <t>Грибоедова</t>
  </si>
  <si>
    <t xml:space="preserve">Иланская </t>
  </si>
  <si>
    <t>кадастровый номер</t>
  </si>
  <si>
    <t>38:27:000000:724</t>
  </si>
  <si>
    <t>38:27:020016:3215</t>
  </si>
  <si>
    <t>38:27:020016:3256</t>
  </si>
  <si>
    <t>38:27:020016:3211</t>
  </si>
  <si>
    <t>38:27:020016:3099</t>
  </si>
  <si>
    <t>38:27:020201:13798</t>
  </si>
  <si>
    <t>38:27:020101:4552</t>
  </si>
  <si>
    <t>38:27:020016:3195</t>
  </si>
  <si>
    <t>38:27:020016:3219</t>
  </si>
  <si>
    <t>38:27:020101:4557</t>
  </si>
  <si>
    <t>38:27:020016:3097</t>
  </si>
  <si>
    <t>38:27:020016:3214</t>
  </si>
  <si>
    <t>38:27:020201:13796</t>
  </si>
  <si>
    <t>38:27:020016:3220</t>
  </si>
  <si>
    <t>38:27:020016:3342</t>
  </si>
  <si>
    <t>38:27:020201:13797</t>
  </si>
  <si>
    <t>38:27:020016:3213</t>
  </si>
  <si>
    <t>38:27:020201:13278</t>
  </si>
  <si>
    <t>38:27:000000:4470</t>
  </si>
  <si>
    <t>38:27:020201:13834</t>
  </si>
  <si>
    <t>38:27:020101:4634</t>
  </si>
  <si>
    <t>38:27:020101:4405</t>
  </si>
  <si>
    <t>б/н</t>
  </si>
  <si>
    <t>38:27:020017:779</t>
  </si>
  <si>
    <t>38:27:020101:4641</t>
  </si>
  <si>
    <t>38:27:0200016:3096</t>
  </si>
  <si>
    <t>38:27:020016:3101</t>
  </si>
  <si>
    <t>38:27:020016:3102</t>
  </si>
  <si>
    <t>38:27:020101:4738</t>
  </si>
  <si>
    <t>38:27:000000:4514</t>
  </si>
  <si>
    <t>38:27:020201:13750</t>
  </si>
  <si>
    <t>38:27:020201:13373</t>
  </si>
  <si>
    <t>38:27:020016:3105</t>
  </si>
  <si>
    <t>38:27:020201:13661</t>
  </si>
  <si>
    <t>38:27:020201:13721</t>
  </si>
  <si>
    <t>38:27:020016:3064</t>
  </si>
  <si>
    <t>38:27:020201:14000</t>
  </si>
  <si>
    <t>38:27:020016:3062</t>
  </si>
  <si>
    <t>38:27:020016:3100</t>
  </si>
  <si>
    <t>38:27:020201:13588</t>
  </si>
  <si>
    <t>38:27:020017:777</t>
  </si>
  <si>
    <t>38:27:000000:4466</t>
  </si>
  <si>
    <t>38:27:020016:3330</t>
  </si>
  <si>
    <t>38:27:020016:3132</t>
  </si>
  <si>
    <t>38:27:020101:4639</t>
  </si>
  <si>
    <t>38:27:000000:4870</t>
  </si>
  <si>
    <t>38:27:020201:13272</t>
  </si>
  <si>
    <t>38:27:000000:4971</t>
  </si>
  <si>
    <t>38:27:020016:3063</t>
  </si>
  <si>
    <t>38:27:020201:13275</t>
  </si>
  <si>
    <t>38:27:020016:3331</t>
  </si>
  <si>
    <t>38:27:020201:13658</t>
  </si>
  <si>
    <t>38:27:000000:4518</t>
  </si>
  <si>
    <t>38:27:020007:4430</t>
  </si>
  <si>
    <t>38:27:000000:4911</t>
  </si>
  <si>
    <t>38:27:000000:4510</t>
  </si>
  <si>
    <t>38:27:020101:4555</t>
  </si>
  <si>
    <t>38:27:020007:4453</t>
  </si>
  <si>
    <t>38:27:020101:4640</t>
  </si>
  <si>
    <t>38:27:020101:4616</t>
  </si>
  <si>
    <t>38:27:020016:3098</t>
  </si>
  <si>
    <t>38:27:000000:4517</t>
  </si>
  <si>
    <t>38:27:020016:3104</t>
  </si>
  <si>
    <t>38:27:020201:13274</t>
  </si>
  <si>
    <t>38:27:020101:4666</t>
  </si>
  <si>
    <t>38:27:000000:4785</t>
  </si>
  <si>
    <t>38:27:020101:4558</t>
  </si>
  <si>
    <t>38:27:000000:4526</t>
  </si>
  <si>
    <t>38:27:020201:13358</t>
  </si>
  <si>
    <t>38:27:020016:3065</t>
  </si>
  <si>
    <t>38:27:020007:4492</t>
  </si>
  <si>
    <t>38:27:020016:3103</t>
  </si>
  <si>
    <t>38:27:020105:3097</t>
  </si>
  <si>
    <t>38:27:020201:13265</t>
  </si>
  <si>
    <t>38:27:020101:4556</t>
  </si>
  <si>
    <t>38:27:000000:4837</t>
  </si>
  <si>
    <t>38:27:020101:4554</t>
  </si>
  <si>
    <t>38:27:020201:13352</t>
  </si>
  <si>
    <t>38:27:020101:4320</t>
  </si>
  <si>
    <t>38:27:020101:4635</t>
  </si>
  <si>
    <t>38:27:020017:776</t>
  </si>
  <si>
    <t>38:27:020201:13271</t>
  </si>
  <si>
    <t>38:27:020401:926</t>
  </si>
  <si>
    <t>38:27:020101:4707</t>
  </si>
  <si>
    <t>38:27:020101:4638</t>
  </si>
  <si>
    <t>38:27:020201:13277</t>
  </si>
  <si>
    <t>38:27:020016:3066</t>
  </si>
  <si>
    <t>38:27:020201:13675</t>
  </si>
  <si>
    <t>38:27:020201:11838</t>
  </si>
  <si>
    <t>38:27:020401:925</t>
  </si>
  <si>
    <t>38:27:020201:11977</t>
  </si>
  <si>
    <t>38:27:000000:4467</t>
  </si>
  <si>
    <t>38:27:020201:13268</t>
  </si>
  <si>
    <t>38:27:020201:13749</t>
  </si>
  <si>
    <t>38:27:020017:778</t>
  </si>
  <si>
    <t>38:27:020101:4706</t>
  </si>
  <si>
    <t>38:27:020016:3067</t>
  </si>
  <si>
    <t>38:27:020007:4516</t>
  </si>
  <si>
    <t>38:27:020201:13758</t>
  </si>
  <si>
    <t>38:27:020401:929</t>
  </si>
  <si>
    <t>38:27:020201:13840</t>
  </si>
  <si>
    <t>38:27:000000:4784</t>
  </si>
  <si>
    <t>38:27:020201:13689</t>
  </si>
  <si>
    <t>38:27:000000:4749</t>
  </si>
  <si>
    <t>38:27:020201:11835</t>
  </si>
  <si>
    <t>38:27:000000:4506</t>
  </si>
  <si>
    <t>38:27:020101:4668</t>
  </si>
  <si>
    <t>38:27:020016:3221</t>
  </si>
  <si>
    <t>38:27:020016:3329</t>
  </si>
  <si>
    <t>38:27:020016:3068</t>
  </si>
  <si>
    <t>38:27:020016:3061</t>
  </si>
  <si>
    <t>38:27:020016:3259</t>
  </si>
  <si>
    <t>38:27:020201:13786</t>
  </si>
  <si>
    <t>38:27:020105:3385</t>
  </si>
  <si>
    <t>38:27:020025:865</t>
  </si>
  <si>
    <t>38:27:020105:3386</t>
  </si>
  <si>
    <t>38:27:000000:4511</t>
  </si>
  <si>
    <t>38:27:020105:3471</t>
  </si>
  <si>
    <t>38:27:020105:3102</t>
  </si>
  <si>
    <t>38:27:000000:4909</t>
  </si>
  <si>
    <t>38:27:000000:4977</t>
  </si>
  <si>
    <t>38:27:020105:3103</t>
  </si>
  <si>
    <t>38:27:020105:3129</t>
  </si>
  <si>
    <t>38:27:000000:4468</t>
  </si>
  <si>
    <t>38:27:020105:3455</t>
  </si>
  <si>
    <t>38:27:020105:3098</t>
  </si>
  <si>
    <t>38:27:020105:3384</t>
  </si>
  <si>
    <t>38:27:020105:3383</t>
  </si>
  <si>
    <t>38:27:000000:4908</t>
  </si>
  <si>
    <t>38:27:000000:5054</t>
  </si>
  <si>
    <t>38:27:020105:3388</t>
  </si>
  <si>
    <t>38:27:020007:767</t>
  </si>
  <si>
    <t>38:27:020105:3101</t>
  </si>
  <si>
    <t>38:27:020007:763</t>
  </si>
  <si>
    <t>38:27:020105:3096</t>
  </si>
  <si>
    <t>38:27:020105:3174</t>
  </si>
  <si>
    <t>38:27:020105:3128</t>
  </si>
  <si>
    <t>38:27:020007:764</t>
  </si>
  <si>
    <t>38:27:000000:4842</t>
  </si>
  <si>
    <t>38:27:020007:1824</t>
  </si>
  <si>
    <t>38:27:000000:4474</t>
  </si>
  <si>
    <t>38:27:000000:4465</t>
  </si>
  <si>
    <t>38:27:020002:911</t>
  </si>
  <si>
    <t>38:27:000000:4764</t>
  </si>
  <si>
    <t>38:27:000000:4482</t>
  </si>
  <si>
    <t>38:27:000000:4473</t>
  </si>
  <si>
    <t>38:27:020008:1086</t>
  </si>
  <si>
    <t>38:27:020008:953</t>
  </si>
  <si>
    <t>38:27:020008:957</t>
  </si>
  <si>
    <t>38:27:050101:1903</t>
  </si>
  <si>
    <t>38:27:000000:2973</t>
  </si>
  <si>
    <t>38:27:000000:2966</t>
  </si>
  <si>
    <t>38:27:050101:2121</t>
  </si>
  <si>
    <t>38:27:000000:2980</t>
  </si>
  <si>
    <t>38:27:050101:2125</t>
  </si>
  <si>
    <t>38:27:000000:2981</t>
  </si>
  <si>
    <t>38:27:000000:2987</t>
  </si>
  <si>
    <t>38:27:000000:2996</t>
  </si>
  <si>
    <t>38:27:050101:2109</t>
  </si>
  <si>
    <t>38:27:050003:138</t>
  </si>
  <si>
    <t>38:27:000000:2999</t>
  </si>
  <si>
    <t>38:27:050101:2126</t>
  </si>
  <si>
    <t>38:27:000000:2962</t>
  </si>
  <si>
    <t>38:27:000000:2978</t>
  </si>
  <si>
    <t>38:27:050101:2115</t>
  </si>
  <si>
    <t>38:27:050101:2107</t>
  </si>
  <si>
    <t>38:27:000000:2985</t>
  </si>
  <si>
    <t>38:27:000000:2963</t>
  </si>
  <si>
    <t>38:27:050101:2124</t>
  </si>
  <si>
    <t>38:27:050101:2092</t>
  </si>
  <si>
    <t>38:27:050101:2123</t>
  </si>
  <si>
    <t>38:27:050101:2116</t>
  </si>
  <si>
    <t>38:27:050101:2122</t>
  </si>
  <si>
    <t>38:27:050003:137</t>
  </si>
  <si>
    <t>38:27:050101:2108</t>
  </si>
  <si>
    <t>38:27:000000:2975</t>
  </si>
  <si>
    <t>38:27:050101:2117</t>
  </si>
  <si>
    <t>38:27:000000:2976</t>
  </si>
  <si>
    <t>38:27:050003:207</t>
  </si>
  <si>
    <t>38:27:050101:2094</t>
  </si>
  <si>
    <t>38:27:050101:2093</t>
  </si>
  <si>
    <t>38:27:050101:2110</t>
  </si>
  <si>
    <t>38:27:050101:2129</t>
  </si>
  <si>
    <t>38:27:050101:2127</t>
  </si>
  <si>
    <t>38:27:050101:2113</t>
  </si>
  <si>
    <t>38:27:000000:3006</t>
  </si>
  <si>
    <t>38:27:000000:2974</t>
  </si>
  <si>
    <t>38:27:000000:2982</t>
  </si>
  <si>
    <t>38:27:000000:2979</t>
  </si>
  <si>
    <t>38:27:050003:141</t>
  </si>
  <si>
    <t>38:27:000000:2983</t>
  </si>
  <si>
    <t>38:27:000000:2988</t>
  </si>
  <si>
    <t>38:27:000000:2986</t>
  </si>
  <si>
    <t>38:27:000000:4591</t>
  </si>
  <si>
    <t>38:27:000000:3114</t>
  </si>
  <si>
    <t>38:27:000000:3103</t>
  </si>
  <si>
    <t>38:27:000000:3101</t>
  </si>
  <si>
    <t>38:27:000000:3075</t>
  </si>
  <si>
    <t>38:27:000000:3083</t>
  </si>
  <si>
    <t>38:27:000000:3105</t>
  </si>
  <si>
    <t>38:27:050101:2130</t>
  </si>
  <si>
    <t>38:27:000000:3104</t>
  </si>
  <si>
    <t>38:27:000000:3109</t>
  </si>
  <si>
    <t>38:27:050101:2158</t>
  </si>
  <si>
    <t>38:27:050101:2809</t>
  </si>
  <si>
    <t>38:27:050101:2227</t>
  </si>
  <si>
    <t>38:27:000000:3087</t>
  </si>
  <si>
    <t>38:27:010101:948</t>
  </si>
  <si>
    <t>38:27:010201:4788</t>
  </si>
  <si>
    <t>38:27:010201:4333</t>
  </si>
  <si>
    <t>38:27:010201:4789</t>
  </si>
  <si>
    <t>38:27:010101:951</t>
  </si>
  <si>
    <t>38:27:010201:4799</t>
  </si>
  <si>
    <t>38:27:010201:4798</t>
  </si>
  <si>
    <t>38:27:010201:6083</t>
  </si>
  <si>
    <t>38:27:010201:4792</t>
  </si>
  <si>
    <t>38:27:010101:947</t>
  </si>
  <si>
    <t>38:27:010201:4830</t>
  </si>
  <si>
    <t>38:27:010201:4803</t>
  </si>
  <si>
    <t>38:27:010201:4790</t>
  </si>
  <si>
    <t>38:27:000000:519</t>
  </si>
  <si>
    <t>38:27:010101:1176</t>
  </si>
  <si>
    <t>38:27:010201:4787</t>
  </si>
  <si>
    <t>38:27:010201:4783</t>
  </si>
  <si>
    <t>38:27:010101:950</t>
  </si>
  <si>
    <t>38:27:010201:4793</t>
  </si>
  <si>
    <t>38:27:000000:4448</t>
  </si>
  <si>
    <t>38:27:010022:204</t>
  </si>
  <si>
    <t>38:27:000000:4457</t>
  </si>
  <si>
    <t>38:27:010098:201</t>
  </si>
  <si>
    <t>38:27:000000:4844</t>
  </si>
  <si>
    <t>38:27:000000:4845</t>
  </si>
  <si>
    <t>38:27:010022:202</t>
  </si>
  <si>
    <t>38:27:000000:4453</t>
  </si>
  <si>
    <t>38:27:010022:203</t>
  </si>
  <si>
    <t>38:27:000000:4449</t>
  </si>
  <si>
    <t>38:27:010008:417</t>
  </si>
  <si>
    <t>38:27:000000:837</t>
  </si>
  <si>
    <t>38:27:000000:3125</t>
  </si>
  <si>
    <t>38:27:040098:15</t>
  </si>
  <si>
    <t>38:27:000000:3118</t>
  </si>
  <si>
    <t>38:27:040301:60</t>
  </si>
  <si>
    <t>38:27:040201:384</t>
  </si>
  <si>
    <t>38:27:040201:382</t>
  </si>
  <si>
    <t>38:27:040201:373</t>
  </si>
  <si>
    <t>38:27:040201:372</t>
  </si>
  <si>
    <t>38:27:040201:383</t>
  </si>
  <si>
    <t>38:27:040101:319</t>
  </si>
  <si>
    <t>38:27:040096:2</t>
  </si>
  <si>
    <t>38:27:030001:888</t>
  </si>
  <si>
    <t>38:27:030001:889</t>
  </si>
  <si>
    <t>38:27:000000:811</t>
  </si>
  <si>
    <t>38:27:030001:895</t>
  </si>
  <si>
    <t>38:27:030001:894</t>
  </si>
  <si>
    <t>38:27:030001:896</t>
  </si>
  <si>
    <t>38:27:030001:897</t>
  </si>
  <si>
    <t>38:27:030001:1488</t>
  </si>
  <si>
    <t>38:27:000000:826</t>
  </si>
  <si>
    <t>38:27:030002:237</t>
  </si>
  <si>
    <t>38:27:000000:820</t>
  </si>
  <si>
    <t>38:27:030002:236</t>
  </si>
  <si>
    <t>38:27:030002:241</t>
  </si>
  <si>
    <t>38:27:030002:240</t>
  </si>
  <si>
    <t>38:27:030002:238</t>
  </si>
  <si>
    <t>38:27:030001:1490</t>
  </si>
  <si>
    <t>38:27:030001:1491</t>
  </si>
  <si>
    <t>38:27:030001:1489</t>
  </si>
  <si>
    <t>38:27:030001:1487</t>
  </si>
  <si>
    <t>38:27:030001:1493</t>
  </si>
  <si>
    <t>село Шаманка,  ул. Советская от д. №72а-1 до моста через р. Шаманка</t>
  </si>
  <si>
    <t>38:27:030103:1673</t>
  </si>
  <si>
    <t>38:27:000000:4989</t>
  </si>
  <si>
    <t>38:27:030103:946</t>
  </si>
  <si>
    <t>38:27:030103:950</t>
  </si>
  <si>
    <t>38:27:030103:945</t>
  </si>
  <si>
    <t>38:27:030103:1674</t>
  </si>
  <si>
    <t>38:27:030103:1670</t>
  </si>
  <si>
    <t>38:27:030103:1672</t>
  </si>
  <si>
    <t>38:27:030103:949</t>
  </si>
  <si>
    <t>38:27:030103:1671</t>
  </si>
  <si>
    <t>38:27:030103:1669</t>
  </si>
  <si>
    <t>38:27:030103:1690</t>
  </si>
  <si>
    <t>38:27:000000:4891</t>
  </si>
  <si>
    <t>38:27:000000:4981</t>
  </si>
  <si>
    <t>38:27:030103:129</t>
  </si>
  <si>
    <t>38:27:000000:4890</t>
  </si>
  <si>
    <t>38:27:000000:4910</t>
  </si>
  <si>
    <t>38:27:030203:7184</t>
  </si>
  <si>
    <t>38:27:000000:4924</t>
  </si>
  <si>
    <t>адрес местонахождения (муиципальное образование,населенный пункт, автодорога, пикетаж)</t>
  </si>
  <si>
    <t>наименование препятствия (река, ручей, суходол)</t>
  </si>
  <si>
    <t>координаты ( долгота, широта)</t>
  </si>
  <si>
    <t>длина, п.м</t>
  </si>
  <si>
    <t>габариты сооружения</t>
  </si>
  <si>
    <t>материал сооружения(ж/б,дерево, металл, САРМ)</t>
  </si>
  <si>
    <t>железобетонный</t>
  </si>
  <si>
    <t>широта 51.967558, долгота 103.900720</t>
  </si>
  <si>
    <t>железобетонный, покрытие деревянное</t>
  </si>
  <si>
    <t>река Олха</t>
  </si>
  <si>
    <t>ж/б, металл</t>
  </si>
  <si>
    <t>р. Каторжанка</t>
  </si>
  <si>
    <t>железобетон</t>
  </si>
  <si>
    <t>3,7 м</t>
  </si>
  <si>
    <t>р. Шаманка</t>
  </si>
  <si>
    <t>деревянный</t>
  </si>
  <si>
    <t>ручей</t>
  </si>
  <si>
    <t>автомобильные мосты/ледовая переправа в Шелеховском районе</t>
  </si>
  <si>
    <t>река Иркут</t>
  </si>
  <si>
    <t xml:space="preserve">всего протяженность дорог </t>
  </si>
  <si>
    <t>38:27:020105:3127</t>
  </si>
  <si>
    <t>38:27:020105:3061</t>
  </si>
  <si>
    <t>ул. Лесная (от дома №2-б до дома №11-а)</t>
  </si>
  <si>
    <t>38:27:020105:3521</t>
  </si>
  <si>
    <t xml:space="preserve">лесная </t>
  </si>
  <si>
    <t>38:00:000000:264822</t>
  </si>
  <si>
    <t>38:27:020007:6431</t>
  </si>
  <si>
    <t>38:27:020007:6430</t>
  </si>
  <si>
    <t>38:27:020007:6433</t>
  </si>
  <si>
    <t>38:27:020007:6432</t>
  </si>
  <si>
    <t>38:27:020007:3990</t>
  </si>
  <si>
    <t>38:27:000000:5205</t>
  </si>
  <si>
    <t>38:27:010201:6479</t>
  </si>
  <si>
    <t>38:27:010201:6486</t>
  </si>
  <si>
    <t>38:27:010201:6504</t>
  </si>
  <si>
    <t>38:27:010201:6483</t>
  </si>
  <si>
    <t>38:27:010201:6500</t>
  </si>
  <si>
    <t>38:27:000000:5214</t>
  </si>
  <si>
    <t>38:27:010201:6496</t>
  </si>
  <si>
    <t>38:27:010201:6499</t>
  </si>
  <si>
    <t>38:27:010201:6503</t>
  </si>
  <si>
    <t>38:27:010201:6482</t>
  </si>
  <si>
    <t>38:27:010201:6481</t>
  </si>
  <si>
    <t>38:27:000000:5202</t>
  </si>
  <si>
    <t>38:27:010201:6493</t>
  </si>
  <si>
    <t>38:27:010201:6497</t>
  </si>
  <si>
    <t>38:27:010201:6501</t>
  </si>
  <si>
    <t>38:27:010201:6490</t>
  </si>
  <si>
    <t>38:27:000000:5196</t>
  </si>
  <si>
    <t>38:27:010201:6502</t>
  </si>
  <si>
    <t>38:27:010201:6488</t>
  </si>
  <si>
    <t>38:27:010201:6494</t>
  </si>
  <si>
    <t>38:27:000000:3062</t>
  </si>
  <si>
    <t>38:27:010201:6484</t>
  </si>
  <si>
    <t>38:27:010201:6485</t>
  </si>
  <si>
    <t>38:27:010201:6505</t>
  </si>
  <si>
    <t>38:27:010201:4785</t>
  </si>
  <si>
    <t>38:27:010101:2004</t>
  </si>
  <si>
    <t>38:27:010201:6492</t>
  </si>
  <si>
    <t>38:27:000000:5216</t>
  </si>
  <si>
    <t>38:27:010201:6495</t>
  </si>
  <si>
    <t>38:27:000000:5213</t>
  </si>
  <si>
    <t>38:27:010201:6489</t>
  </si>
  <si>
    <t>38:27:010201:6478</t>
  </si>
  <si>
    <t>38:27:010201:6487</t>
  </si>
  <si>
    <t>38:27:000000:5217</t>
  </si>
  <si>
    <t>38:27:010201:6480</t>
  </si>
  <si>
    <t>38:27:010101:2002</t>
  </si>
  <si>
    <t>38:27:010201:6498</t>
  </si>
  <si>
    <t>38:27:000000:5212</t>
  </si>
  <si>
    <t>38:27:010101:2001</t>
  </si>
  <si>
    <t>38:27:010101:2003</t>
  </si>
  <si>
    <t>38:27:010201:6491</t>
  </si>
  <si>
    <t>38:27:010101:1174</t>
  </si>
  <si>
    <t>38:27:010101:1999</t>
  </si>
  <si>
    <t>38:27:010201:4786</t>
  </si>
  <si>
    <t>пер. Юбилейный</t>
  </si>
  <si>
    <t>38:27:000000:5206</t>
  </si>
  <si>
    <t>38:27:040108:237</t>
  </si>
  <si>
    <t>38:27:040108:236</t>
  </si>
  <si>
    <t>38:27:000000:5218</t>
  </si>
  <si>
    <t>38:27:000000:5210</t>
  </si>
  <si>
    <t>38:27:000000:5211</t>
  </si>
  <si>
    <t>38:27:000000:5204</t>
  </si>
  <si>
    <t>38:27:040098:187</t>
  </si>
  <si>
    <t>38:27:000000:5203</t>
  </si>
  <si>
    <t>38:27:000000:5201</t>
  </si>
  <si>
    <t>38:27:000000:5207</t>
  </si>
  <si>
    <t>38:27:000000:5224</t>
  </si>
  <si>
    <t>38:27:000000:5208</t>
  </si>
  <si>
    <t>38:27:000000:3108</t>
  </si>
  <si>
    <t>съезд с фед. трассы</t>
  </si>
  <si>
    <t>река Малая Олха</t>
  </si>
  <si>
    <t>8,5х18,29</t>
  </si>
  <si>
    <t xml:space="preserve">  15,0х5,60</t>
  </si>
  <si>
    <t>широта 51.969306, догота 103.902978</t>
  </si>
  <si>
    <t>широта 52.077085, долгота 103,82691</t>
  </si>
  <si>
    <t>широта 52.075384, долгота 103,818074</t>
  </si>
  <si>
    <t>широта 52.243293, долгота 103,982752</t>
  </si>
  <si>
    <t>широта 52.055838, догота 104.087704</t>
  </si>
  <si>
    <t>широта 52.072786, долгота 104.087709</t>
  </si>
  <si>
    <t>широта 52.067502, догота 104.081424</t>
  </si>
  <si>
    <t>широта 52.068788, догота 104.0856</t>
  </si>
  <si>
    <t>широта 52.057364, догота 104.087909</t>
  </si>
  <si>
    <t>широта 52.029070, догота 104.081927</t>
  </si>
  <si>
    <t>широта 52.104123, догота 104.109522</t>
  </si>
  <si>
    <t>широта 52.069089, долгота 103,828786</t>
  </si>
  <si>
    <t>38:27:000000:2500</t>
  </si>
  <si>
    <t>38:27:050101:1108</t>
  </si>
  <si>
    <t>38:27:030103:1639</t>
  </si>
  <si>
    <t>широта 52.072281, долгота 103.912064</t>
  </si>
  <si>
    <t xml:space="preserve"> ручей Ханчин</t>
  </si>
  <si>
    <t xml:space="preserve"> 6,88 м</t>
  </si>
  <si>
    <t>широта 52.077062, догота 104.09945</t>
  </si>
  <si>
    <t>широта 52.157903, долгота 104.102487</t>
  </si>
  <si>
    <r>
      <t xml:space="preserve"> </t>
    </r>
    <r>
      <rPr>
        <b/>
        <sz val="11"/>
        <color theme="1"/>
        <rFont val="Times New Roman"/>
        <family val="1"/>
        <charset val="204"/>
      </rPr>
      <t>д. Олха, ул. Майская, 9 б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</si>
  <si>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п. </t>
    </r>
    <r>
      <rPr>
        <b/>
        <sz val="11"/>
        <rFont val="Times New Roman"/>
        <family val="1"/>
        <charset val="204"/>
      </rPr>
      <t xml:space="preserve">Подкаменная, ул. Майская  </t>
    </r>
    <r>
      <rPr>
        <sz val="11"/>
        <rFont val="Times New Roman"/>
        <family val="1"/>
        <charset val="204"/>
      </rPr>
      <t xml:space="preserve">
</t>
    </r>
  </si>
  <si>
    <t xml:space="preserve">д. Олха, ул. Депутатская- ул. Заречная </t>
  </si>
  <si>
    <t>д. Олха, (в районе горнолыжной базы)
ул. Карьерная</t>
  </si>
  <si>
    <r>
      <t xml:space="preserve"> п. Подкаменная, </t>
    </r>
    <r>
      <rPr>
        <b/>
        <sz val="11"/>
        <rFont val="Times New Roman"/>
        <family val="1"/>
        <charset val="204"/>
      </rPr>
      <t xml:space="preserve">подъезд к п. Подкаменная </t>
    </r>
  </si>
  <si>
    <t xml:space="preserve"> с. Моты, ул. Заречная </t>
  </si>
  <si>
    <t xml:space="preserve">р.п. Большой Луг, пер. Олхинский </t>
  </si>
  <si>
    <t xml:space="preserve">р.п. Большой Луг, ул. Клубная </t>
  </si>
  <si>
    <t xml:space="preserve">р.п.Большой Луг, ул. Луговая </t>
  </si>
  <si>
    <t xml:space="preserve">р.п.Большой Луг, ул. Мира </t>
  </si>
  <si>
    <t>р.п. Большой Луг, перпеулок Кедровый</t>
  </si>
  <si>
    <t xml:space="preserve">р.п. Большой Луг, ул. Комсомольская </t>
  </si>
  <si>
    <t xml:space="preserve">п. Рассоха </t>
  </si>
  <si>
    <t xml:space="preserve"> на подъезде к СНТ "Колхозный строитель" Большегугского МО</t>
  </si>
  <si>
    <t>с. Шаманка, ул. Советская</t>
  </si>
  <si>
    <t xml:space="preserve"> с. Шаманка, а/д в п. Куйтун </t>
  </si>
  <si>
    <t xml:space="preserve">п. Пионерск ул. Родниковая  </t>
  </si>
  <si>
    <t xml:space="preserve"> с. Шаманка ледовая переправа</t>
  </si>
  <si>
    <t xml:space="preserve"> ул. Боровая</t>
  </si>
  <si>
    <t>ул.Подснежная</t>
  </si>
  <si>
    <t>38:27:000000:4907</t>
  </si>
  <si>
    <t>ул Грибная</t>
  </si>
  <si>
    <t>38:27:000000:4952</t>
  </si>
  <si>
    <t>ул. Осиновая</t>
  </si>
  <si>
    <t>38:27:000000:4901</t>
  </si>
  <si>
    <t>ул. Подснежная</t>
  </si>
  <si>
    <t>ул.Нижняя</t>
  </si>
  <si>
    <t>38:27:030103:1668</t>
  </si>
  <si>
    <t>улица Черемуховая</t>
  </si>
  <si>
    <t>38:27:030103:1675</t>
  </si>
  <si>
    <t xml:space="preserve">ул. Садовая </t>
  </si>
  <si>
    <t>ул. Васильковая</t>
  </si>
  <si>
    <t>Вишневая</t>
  </si>
  <si>
    <t>пер ясный</t>
  </si>
  <si>
    <t>Грушевая</t>
  </si>
  <si>
    <t>Клубничная</t>
  </si>
  <si>
    <t>Малиновая</t>
  </si>
  <si>
    <t>Яблочная</t>
  </si>
  <si>
    <t>38:27:020201:13276  38:27:020201:13833</t>
  </si>
  <si>
    <t>38:27:020401:928</t>
  </si>
  <si>
    <t>38:27:020101:4637</t>
  </si>
  <si>
    <t>38:27:020105:3070</t>
  </si>
  <si>
    <t>ул.Иркутная (от дома №41 до дома №60)</t>
  </si>
  <si>
    <t>38:27:000000:4980</t>
  </si>
  <si>
    <t>38:27:020024:1606</t>
  </si>
  <si>
    <t>38:27:020024:1605</t>
  </si>
  <si>
    <t>38:27:000000:4912</t>
  </si>
  <si>
    <t>38:27:040101:523</t>
  </si>
  <si>
    <t>пгс</t>
  </si>
  <si>
    <t>С4</t>
  </si>
  <si>
    <t>ЩПС</t>
  </si>
  <si>
    <t>д. 24 ул. Кузнечная</t>
  </si>
  <si>
    <t>38:27:000000:4979</t>
  </si>
  <si>
    <t>38:27:020024:1816</t>
  </si>
  <si>
    <t>до Фруктовой</t>
  </si>
  <si>
    <t>от площадки ТБО дома №6 до школы №9</t>
  </si>
  <si>
    <t>категория</t>
  </si>
  <si>
    <t>V</t>
  </si>
  <si>
    <t xml:space="preserve">БОЛЬШЕЛУГСКОЕ МУНИЦИПАЛЬНОЕ ОБРАЗОВАНИЕ </t>
  </si>
  <si>
    <t xml:space="preserve">д. 37 ул. Мира            </t>
  </si>
  <si>
    <t xml:space="preserve">д. 13 ул. Мира              </t>
  </si>
  <si>
    <t>ул. Юбилейная</t>
  </si>
  <si>
    <t>пер Карьерный</t>
  </si>
  <si>
    <t>ул. Мира 13</t>
  </si>
  <si>
    <t>пер Набережный</t>
  </si>
  <si>
    <t>юбилейная 10А</t>
  </si>
  <si>
    <t>широта 52.16052 долгота 104.11149</t>
  </si>
  <si>
    <t>52.16878, 104.119089</t>
  </si>
  <si>
    <t>дерево, металл, ж/б</t>
  </si>
  <si>
    <t>ж/б плиты, металл</t>
  </si>
  <si>
    <t>номер в реестре СКДФ</t>
  </si>
  <si>
    <t>участок дороги от железнодорожного моста на въезде в поселок до ул. Таежная</t>
  </si>
  <si>
    <t>нет СКДФ</t>
  </si>
  <si>
    <t>править</t>
  </si>
  <si>
    <t>зачем это нам??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</si>
</sst>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0.0"/>
  </numFmts>
  <fonts count="3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2"/>
      <color rgb="FF252625"/>
      <name val="Times New Roman"/>
      <family val="1"/>
      <charset val="204"/>
    </font>
    <font>
      <sz val="12"/>
      <color rgb="FF4C4D4B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0" fillId="0" borderId="1" xfId="0" applyNumberFormat="1" applyBorder="1"/>
    <xf numFmtId="3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3" fontId="17" fillId="5" borderId="1" xfId="0" applyNumberFormat="1" applyFont="1" applyFill="1" applyBorder="1" applyAlignment="1">
      <alignment horizontal="center" vertical="center"/>
    </xf>
    <xf numFmtId="3" fontId="6" fillId="5" borderId="3" xfId="0" applyNumberFormat="1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/>
    <xf numFmtId="3" fontId="19" fillId="5" borderId="1" xfId="0" applyNumberFormat="1" applyFont="1" applyFill="1" applyBorder="1"/>
    <xf numFmtId="43" fontId="17" fillId="5" borderId="1" xfId="1" applyFont="1" applyFill="1" applyBorder="1" applyAlignment="1">
      <alignment horizontal="center" vertical="center"/>
    </xf>
    <xf numFmtId="165" fontId="17" fillId="5" borderId="1" xfId="1" applyNumberFormat="1" applyFont="1" applyFill="1" applyBorder="1" applyAlignment="1">
      <alignment horizontal="center" vertical="center"/>
    </xf>
    <xf numFmtId="3" fontId="18" fillId="5" borderId="1" xfId="0" applyNumberFormat="1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17" fillId="5" borderId="2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3" fontId="19" fillId="5" borderId="2" xfId="0" applyNumberFormat="1" applyFont="1" applyFill="1" applyBorder="1" applyAlignment="1">
      <alignment horizontal="center" vertical="center"/>
    </xf>
    <xf numFmtId="165" fontId="17" fillId="5" borderId="2" xfId="1" applyNumberFormat="1" applyFont="1" applyFill="1" applyBorder="1" applyAlignment="1">
      <alignment horizontal="center" vertical="center"/>
    </xf>
    <xf numFmtId="3" fontId="15" fillId="6" borderId="2" xfId="0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6" fontId="1" fillId="0" borderId="1" xfId="0" applyNumberFormat="1" applyFont="1" applyBorder="1" applyAlignment="1">
      <alignment horizontal="center" vertical="center"/>
    </xf>
    <xf numFmtId="46" fontId="3" fillId="0" borderId="1" xfId="0" applyNumberFormat="1" applyFont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25" fillId="0" borderId="8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3" fontId="1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5" fillId="8" borderId="10" xfId="0" applyNumberFormat="1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0" fillId="8" borderId="10" xfId="0" applyFill="1" applyBorder="1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/>
    <xf numFmtId="0" fontId="2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6" fontId="26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0" fillId="0" borderId="1" xfId="0" applyFill="1" applyBorder="1"/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5" fillId="12" borderId="6" xfId="0" applyFont="1" applyFill="1" applyBorder="1" applyAlignment="1">
      <alignment horizontal="center" vertical="center" wrapText="1"/>
    </xf>
    <xf numFmtId="0" fontId="0" fillId="0" borderId="0" xfId="0" applyBorder="1"/>
    <xf numFmtId="3" fontId="7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center" wrapText="1"/>
    </xf>
    <xf numFmtId="3" fontId="1" fillId="13" borderId="1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3" fontId="1" fillId="13" borderId="2" xfId="0" applyNumberFormat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27" fillId="14" borderId="1" xfId="0" applyFont="1" applyFill="1" applyBorder="1" applyAlignment="1">
      <alignment horizontal="center" vertical="center" wrapText="1"/>
    </xf>
    <xf numFmtId="0" fontId="27" fillId="1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0" fontId="1" fillId="5" borderId="4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right" vertical="center"/>
    </xf>
    <xf numFmtId="0" fontId="1" fillId="6" borderId="3" xfId="0" applyFont="1" applyFill="1" applyBorder="1" applyAlignment="1">
      <alignment horizontal="right" vertical="center"/>
    </xf>
    <xf numFmtId="0" fontId="1" fillId="6" borderId="4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0" fillId="8" borderId="11" xfId="0" applyFont="1" applyFill="1" applyBorder="1" applyAlignment="1">
      <alignment horizontal="right" vertical="center"/>
    </xf>
    <xf numFmtId="0" fontId="20" fillId="8" borderId="12" xfId="0" applyFont="1" applyFill="1" applyBorder="1" applyAlignment="1">
      <alignment horizontal="right" vertical="center"/>
    </xf>
    <xf numFmtId="0" fontId="20" fillId="8" borderId="13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3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CCFF33"/>
      <color rgb="FFFF99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7"/>
  <sheetViews>
    <sheetView tabSelected="1" zoomScale="75" zoomScaleNormal="75" workbookViewId="0">
      <pane ySplit="1" topLeftCell="A481" activePane="bottomLeft" state="frozen"/>
      <selection pane="bottomLeft" activeCell="I495" sqref="I495"/>
    </sheetView>
  </sheetViews>
  <sheetFormatPr defaultRowHeight="15" x14ac:dyDescent="0.25"/>
  <cols>
    <col min="1" max="1" width="5.140625" customWidth="1"/>
    <col min="2" max="2" width="30.5703125" customWidth="1"/>
    <col min="3" max="4" width="26.7109375" customWidth="1"/>
    <col min="5" max="5" width="18.7109375" customWidth="1"/>
    <col min="6" max="6" width="10.85546875" customWidth="1"/>
    <col min="7" max="7" width="20.28515625" customWidth="1"/>
    <col min="8" max="8" width="16.140625" customWidth="1"/>
    <col min="9" max="9" width="27.140625" customWidth="1"/>
  </cols>
  <sheetData>
    <row r="1" spans="1:9" ht="100.5" customHeight="1" x14ac:dyDescent="0.25">
      <c r="A1" s="166" t="s">
        <v>0</v>
      </c>
      <c r="B1" s="8" t="s">
        <v>1</v>
      </c>
      <c r="C1" s="167" t="s">
        <v>2</v>
      </c>
      <c r="D1" s="167"/>
      <c r="E1" s="166" t="s">
        <v>504</v>
      </c>
      <c r="F1" s="166" t="s">
        <v>505</v>
      </c>
      <c r="G1" s="166" t="s">
        <v>3</v>
      </c>
      <c r="H1" s="128" t="s">
        <v>1161</v>
      </c>
      <c r="I1" s="73" t="s">
        <v>700</v>
      </c>
    </row>
    <row r="2" spans="1:9" ht="18.75" x14ac:dyDescent="0.25">
      <c r="A2" s="167"/>
      <c r="B2" s="9"/>
      <c r="C2" s="8" t="s">
        <v>4</v>
      </c>
      <c r="D2" s="8" t="s">
        <v>5</v>
      </c>
      <c r="E2" s="167"/>
      <c r="F2" s="166"/>
      <c r="G2" s="168"/>
      <c r="H2" s="126"/>
      <c r="I2" s="74"/>
    </row>
    <row r="3" spans="1:9" ht="20.25" x14ac:dyDescent="0.25">
      <c r="A3" s="155" t="s">
        <v>6</v>
      </c>
      <c r="B3" s="156"/>
      <c r="C3" s="156"/>
      <c r="D3" s="156"/>
      <c r="E3" s="156"/>
      <c r="F3" s="156"/>
      <c r="G3" s="156"/>
      <c r="H3" s="127"/>
      <c r="I3" s="66"/>
    </row>
    <row r="4" spans="1:9" ht="15.75" x14ac:dyDescent="0.25">
      <c r="A4" s="3">
        <v>1</v>
      </c>
      <c r="B4" s="13" t="s">
        <v>7</v>
      </c>
      <c r="C4" s="13" t="s">
        <v>8</v>
      </c>
      <c r="D4" s="13" t="s">
        <v>9</v>
      </c>
      <c r="E4" s="15">
        <v>1984</v>
      </c>
      <c r="F4" s="4">
        <v>9</v>
      </c>
      <c r="G4" s="49">
        <f t="shared" ref="G4:G72" si="0">SUM(E4*F4)</f>
        <v>17856</v>
      </c>
      <c r="H4" s="49"/>
      <c r="I4" s="67" t="s">
        <v>701</v>
      </c>
    </row>
    <row r="5" spans="1:9" ht="15.75" x14ac:dyDescent="0.25">
      <c r="A5" s="3">
        <v>2</v>
      </c>
      <c r="B5" s="13" t="s">
        <v>10</v>
      </c>
      <c r="C5" s="13" t="s">
        <v>11</v>
      </c>
      <c r="D5" s="13" t="s">
        <v>12</v>
      </c>
      <c r="E5" s="15">
        <v>165</v>
      </c>
      <c r="F5" s="4">
        <v>4.5</v>
      </c>
      <c r="G5" s="49">
        <f t="shared" si="0"/>
        <v>742.5</v>
      </c>
      <c r="H5" s="49"/>
      <c r="I5" s="4" t="s">
        <v>702</v>
      </c>
    </row>
    <row r="6" spans="1:9" ht="15.75" x14ac:dyDescent="0.25">
      <c r="A6" s="3">
        <v>3</v>
      </c>
      <c r="B6" s="13" t="s">
        <v>13</v>
      </c>
      <c r="C6" s="13" t="s">
        <v>14</v>
      </c>
      <c r="D6" s="13" t="s">
        <v>15</v>
      </c>
      <c r="E6" s="15">
        <v>703</v>
      </c>
      <c r="F6" s="4">
        <v>4.5</v>
      </c>
      <c r="G6" s="49">
        <f t="shared" si="0"/>
        <v>3163.5</v>
      </c>
      <c r="H6" s="49"/>
      <c r="I6" s="4" t="s">
        <v>703</v>
      </c>
    </row>
    <row r="7" spans="1:9" ht="15.75" x14ac:dyDescent="0.25">
      <c r="A7" s="3">
        <v>4</v>
      </c>
      <c r="B7" s="13" t="s">
        <v>12</v>
      </c>
      <c r="C7" s="13" t="s">
        <v>16</v>
      </c>
      <c r="D7" s="13" t="s">
        <v>17</v>
      </c>
      <c r="E7" s="15">
        <v>166</v>
      </c>
      <c r="F7" s="4">
        <v>4.5</v>
      </c>
      <c r="G7" s="49">
        <f t="shared" si="0"/>
        <v>747</v>
      </c>
      <c r="H7" s="49"/>
      <c r="I7" s="4" t="s">
        <v>704</v>
      </c>
    </row>
    <row r="8" spans="1:9" ht="15.75" x14ac:dyDescent="0.25">
      <c r="A8" s="3">
        <v>5</v>
      </c>
      <c r="B8" s="13" t="s">
        <v>18</v>
      </c>
      <c r="C8" s="13" t="s">
        <v>19</v>
      </c>
      <c r="D8" s="13" t="s">
        <v>20</v>
      </c>
      <c r="E8" s="15">
        <v>177</v>
      </c>
      <c r="F8" s="4">
        <v>4.5</v>
      </c>
      <c r="G8" s="49">
        <f t="shared" si="0"/>
        <v>796.5</v>
      </c>
      <c r="H8" s="49"/>
      <c r="I8" s="4" t="s">
        <v>705</v>
      </c>
    </row>
    <row r="9" spans="1:9" ht="15.75" x14ac:dyDescent="0.25">
      <c r="A9" s="3">
        <v>6</v>
      </c>
      <c r="B9" s="13" t="s">
        <v>21</v>
      </c>
      <c r="C9" s="13" t="s">
        <v>22</v>
      </c>
      <c r="D9" s="13" t="s">
        <v>23</v>
      </c>
      <c r="E9" s="15">
        <v>227</v>
      </c>
      <c r="F9" s="4">
        <v>4.5</v>
      </c>
      <c r="G9" s="49">
        <f t="shared" si="0"/>
        <v>1021.5</v>
      </c>
      <c r="H9" s="49"/>
      <c r="I9" s="67" t="s">
        <v>706</v>
      </c>
    </row>
    <row r="10" spans="1:9" ht="15.75" x14ac:dyDescent="0.25">
      <c r="A10" s="3">
        <v>7</v>
      </c>
      <c r="B10" s="13" t="s">
        <v>24</v>
      </c>
      <c r="C10" s="13" t="s">
        <v>25</v>
      </c>
      <c r="D10" s="13" t="s">
        <v>26</v>
      </c>
      <c r="E10" s="15">
        <v>605</v>
      </c>
      <c r="F10" s="4">
        <v>4.5</v>
      </c>
      <c r="G10" s="49">
        <f t="shared" si="0"/>
        <v>2722.5</v>
      </c>
      <c r="H10" s="49"/>
      <c r="I10" s="4" t="s">
        <v>707</v>
      </c>
    </row>
    <row r="11" spans="1:9" ht="15.75" x14ac:dyDescent="0.25">
      <c r="A11" s="3">
        <v>8</v>
      </c>
      <c r="B11" s="13" t="s">
        <v>27</v>
      </c>
      <c r="C11" s="13" t="s">
        <v>28</v>
      </c>
      <c r="D11" s="13" t="s">
        <v>12</v>
      </c>
      <c r="E11" s="15">
        <v>165</v>
      </c>
      <c r="F11" s="4">
        <v>4.5</v>
      </c>
      <c r="G11" s="49">
        <f t="shared" si="0"/>
        <v>742.5</v>
      </c>
      <c r="H11" s="49"/>
      <c r="I11" s="4" t="s">
        <v>708</v>
      </c>
    </row>
    <row r="12" spans="1:9" ht="15.75" x14ac:dyDescent="0.25">
      <c r="A12" s="3">
        <v>9</v>
      </c>
      <c r="B12" s="13" t="s">
        <v>29</v>
      </c>
      <c r="C12" s="13" t="s">
        <v>16</v>
      </c>
      <c r="D12" s="13" t="s">
        <v>10</v>
      </c>
      <c r="E12" s="15">
        <v>166</v>
      </c>
      <c r="F12" s="4">
        <v>4.5</v>
      </c>
      <c r="G12" s="49">
        <f t="shared" si="0"/>
        <v>747</v>
      </c>
      <c r="H12" s="49"/>
      <c r="I12" s="4" t="s">
        <v>709</v>
      </c>
    </row>
    <row r="13" spans="1:9" ht="15.75" x14ac:dyDescent="0.25">
      <c r="A13" s="3">
        <v>10</v>
      </c>
      <c r="B13" s="13" t="s">
        <v>30</v>
      </c>
      <c r="C13" s="13" t="s">
        <v>31</v>
      </c>
      <c r="D13" s="13" t="s">
        <v>25</v>
      </c>
      <c r="E13" s="15">
        <v>439</v>
      </c>
      <c r="F13" s="4">
        <v>4.5</v>
      </c>
      <c r="G13" s="49">
        <f t="shared" si="0"/>
        <v>1975.5</v>
      </c>
      <c r="H13" s="49"/>
      <c r="I13" s="4" t="s">
        <v>710</v>
      </c>
    </row>
    <row r="14" spans="1:9" ht="15.75" x14ac:dyDescent="0.25">
      <c r="A14" s="3">
        <v>11</v>
      </c>
      <c r="B14" s="13" t="s">
        <v>32</v>
      </c>
      <c r="C14" s="13" t="s">
        <v>18</v>
      </c>
      <c r="D14" s="13" t="s">
        <v>33</v>
      </c>
      <c r="E14" s="15">
        <v>101</v>
      </c>
      <c r="F14" s="4">
        <v>4.5</v>
      </c>
      <c r="G14" s="49">
        <f t="shared" si="0"/>
        <v>454.5</v>
      </c>
      <c r="H14" s="49"/>
      <c r="I14" s="4" t="s">
        <v>711</v>
      </c>
    </row>
    <row r="15" spans="1:9" ht="15.75" x14ac:dyDescent="0.25">
      <c r="A15" s="3">
        <v>12</v>
      </c>
      <c r="B15" s="13" t="s">
        <v>34</v>
      </c>
      <c r="C15" s="13" t="s">
        <v>16</v>
      </c>
      <c r="D15" s="13" t="s">
        <v>29</v>
      </c>
      <c r="E15" s="15">
        <v>209</v>
      </c>
      <c r="F15" s="4">
        <v>4.5</v>
      </c>
      <c r="G15" s="49">
        <f t="shared" si="0"/>
        <v>940.5</v>
      </c>
      <c r="H15" s="49"/>
      <c r="I15" s="4" t="s">
        <v>712</v>
      </c>
    </row>
    <row r="16" spans="1:9" ht="15.75" x14ac:dyDescent="0.25">
      <c r="A16" s="3">
        <v>13</v>
      </c>
      <c r="B16" s="13" t="s">
        <v>35</v>
      </c>
      <c r="C16" s="13" t="s">
        <v>22</v>
      </c>
      <c r="D16" s="13" t="s">
        <v>23</v>
      </c>
      <c r="E16" s="15">
        <v>236</v>
      </c>
      <c r="F16" s="4">
        <v>4.5</v>
      </c>
      <c r="G16" s="49">
        <f t="shared" si="0"/>
        <v>1062</v>
      </c>
      <c r="H16" s="49"/>
      <c r="I16" s="4" t="s">
        <v>713</v>
      </c>
    </row>
    <row r="17" spans="1:9" ht="15.75" x14ac:dyDescent="0.25">
      <c r="A17" s="3">
        <v>14</v>
      </c>
      <c r="B17" s="13" t="s">
        <v>36</v>
      </c>
      <c r="C17" s="13" t="s">
        <v>11</v>
      </c>
      <c r="D17" s="13" t="s">
        <v>12</v>
      </c>
      <c r="E17" s="15">
        <v>165</v>
      </c>
      <c r="F17" s="4">
        <v>4.5</v>
      </c>
      <c r="G17" s="49">
        <f t="shared" si="0"/>
        <v>742.5</v>
      </c>
      <c r="H17" s="49"/>
      <c r="I17" s="3" t="s">
        <v>714</v>
      </c>
    </row>
    <row r="18" spans="1:9" ht="15.75" x14ac:dyDescent="0.25">
      <c r="A18" s="3">
        <v>15</v>
      </c>
      <c r="B18" s="13" t="s">
        <v>37</v>
      </c>
      <c r="C18" s="13" t="s">
        <v>38</v>
      </c>
      <c r="D18" s="13" t="s">
        <v>39</v>
      </c>
      <c r="E18" s="16">
        <v>575</v>
      </c>
      <c r="F18" s="4">
        <v>4.5</v>
      </c>
      <c r="G18" s="49">
        <f t="shared" si="0"/>
        <v>2587.5</v>
      </c>
      <c r="H18" s="49"/>
      <c r="I18" s="68" t="s">
        <v>715</v>
      </c>
    </row>
    <row r="19" spans="1:9" ht="15.75" x14ac:dyDescent="0.25">
      <c r="A19" s="3">
        <v>16</v>
      </c>
      <c r="B19" s="13" t="s">
        <v>40</v>
      </c>
      <c r="C19" s="13" t="s">
        <v>22</v>
      </c>
      <c r="D19" s="13" t="s">
        <v>41</v>
      </c>
      <c r="E19" s="16">
        <v>497</v>
      </c>
      <c r="F19" s="4">
        <v>4.5</v>
      </c>
      <c r="G19" s="49">
        <f t="shared" si="0"/>
        <v>2236.5</v>
      </c>
      <c r="H19" s="49"/>
      <c r="I19" s="4" t="s">
        <v>716</v>
      </c>
    </row>
    <row r="20" spans="1:9" ht="15.75" x14ac:dyDescent="0.25">
      <c r="A20" s="3">
        <v>17</v>
      </c>
      <c r="B20" s="13" t="s">
        <v>42</v>
      </c>
      <c r="C20" s="13" t="s">
        <v>11</v>
      </c>
      <c r="D20" s="13" t="s">
        <v>13</v>
      </c>
      <c r="E20" s="16">
        <v>165</v>
      </c>
      <c r="F20" s="4">
        <v>4.5</v>
      </c>
      <c r="G20" s="49">
        <f t="shared" si="0"/>
        <v>742.5</v>
      </c>
      <c r="H20" s="49"/>
      <c r="I20" s="3" t="s">
        <v>717</v>
      </c>
    </row>
    <row r="21" spans="1:9" ht="31.5" x14ac:dyDescent="0.25">
      <c r="A21" s="3">
        <v>18</v>
      </c>
      <c r="B21" s="13" t="s">
        <v>43</v>
      </c>
      <c r="C21" s="13" t="s">
        <v>44</v>
      </c>
      <c r="D21" s="13" t="s">
        <v>45</v>
      </c>
      <c r="E21" s="16">
        <v>1594</v>
      </c>
      <c r="F21" s="4">
        <v>6</v>
      </c>
      <c r="G21" s="49">
        <f t="shared" si="0"/>
        <v>9564</v>
      </c>
      <c r="H21" s="49"/>
      <c r="I21" s="4" t="s">
        <v>718</v>
      </c>
    </row>
    <row r="22" spans="1:9" ht="47.25" x14ac:dyDescent="0.25">
      <c r="A22" s="3">
        <v>19</v>
      </c>
      <c r="B22" s="13" t="s">
        <v>45</v>
      </c>
      <c r="C22" s="13" t="s">
        <v>46</v>
      </c>
      <c r="D22" s="13" t="s">
        <v>22</v>
      </c>
      <c r="E22" s="16">
        <v>2086</v>
      </c>
      <c r="F22" s="4">
        <v>9</v>
      </c>
      <c r="G22" s="49">
        <f t="shared" si="0"/>
        <v>18774</v>
      </c>
      <c r="H22" s="49"/>
      <c r="I22" s="4" t="s">
        <v>719</v>
      </c>
    </row>
    <row r="23" spans="1:9" ht="31.5" x14ac:dyDescent="0.25">
      <c r="A23" s="3">
        <v>20</v>
      </c>
      <c r="B23" s="13" t="s">
        <v>47</v>
      </c>
      <c r="C23" s="13" t="s">
        <v>45</v>
      </c>
      <c r="D23" s="13" t="s">
        <v>48</v>
      </c>
      <c r="E23" s="16">
        <v>519</v>
      </c>
      <c r="F23" s="4">
        <v>4.5</v>
      </c>
      <c r="G23" s="49">
        <f t="shared" si="0"/>
        <v>2335.5</v>
      </c>
      <c r="H23" s="49"/>
      <c r="I23" s="4" t="s">
        <v>720</v>
      </c>
    </row>
    <row r="24" spans="1:9" ht="47.25" x14ac:dyDescent="0.25">
      <c r="A24" s="3">
        <v>21</v>
      </c>
      <c r="B24" s="13" t="s">
        <v>49</v>
      </c>
      <c r="C24" s="13" t="s">
        <v>50</v>
      </c>
      <c r="D24" s="13" t="s">
        <v>51</v>
      </c>
      <c r="E24" s="16">
        <v>258</v>
      </c>
      <c r="F24" s="4">
        <v>4.5</v>
      </c>
      <c r="G24" s="49">
        <f t="shared" si="0"/>
        <v>1161</v>
      </c>
      <c r="H24" s="49"/>
      <c r="I24" s="4" t="s">
        <v>721</v>
      </c>
    </row>
    <row r="25" spans="1:9" ht="15.75" x14ac:dyDescent="0.25">
      <c r="A25" s="3">
        <v>22</v>
      </c>
      <c r="B25" s="28" t="s">
        <v>26</v>
      </c>
      <c r="C25" s="28" t="s">
        <v>24</v>
      </c>
      <c r="D25" s="28" t="s">
        <v>52</v>
      </c>
      <c r="E25" s="107">
        <v>1690</v>
      </c>
      <c r="F25" s="4">
        <v>4.5</v>
      </c>
      <c r="G25" s="49">
        <f t="shared" si="0"/>
        <v>7605</v>
      </c>
      <c r="H25" s="49"/>
      <c r="I25" s="4" t="s">
        <v>722</v>
      </c>
    </row>
    <row r="26" spans="1:9" ht="15.75" x14ac:dyDescent="0.25">
      <c r="A26" s="3">
        <v>23</v>
      </c>
      <c r="B26" s="28" t="s">
        <v>53</v>
      </c>
      <c r="C26" s="28" t="s">
        <v>54</v>
      </c>
      <c r="D26" s="28" t="s">
        <v>55</v>
      </c>
      <c r="E26" s="107">
        <v>109</v>
      </c>
      <c r="F26" s="4">
        <v>4.5</v>
      </c>
      <c r="G26" s="49">
        <f t="shared" si="0"/>
        <v>490.5</v>
      </c>
      <c r="H26" s="49"/>
      <c r="I26" s="4" t="s">
        <v>723</v>
      </c>
    </row>
    <row r="27" spans="1:9" ht="15.75" x14ac:dyDescent="0.25">
      <c r="A27" s="3">
        <v>24</v>
      </c>
      <c r="B27" s="28" t="s">
        <v>56</v>
      </c>
      <c r="C27" s="28" t="s">
        <v>57</v>
      </c>
      <c r="D27" s="28" t="s">
        <v>58</v>
      </c>
      <c r="E27" s="107">
        <v>420</v>
      </c>
      <c r="F27" s="4">
        <v>4.5</v>
      </c>
      <c r="G27" s="49">
        <f t="shared" si="0"/>
        <v>1890</v>
      </c>
      <c r="H27" s="49"/>
      <c r="I27" s="67" t="s">
        <v>724</v>
      </c>
    </row>
    <row r="28" spans="1:9" ht="15.75" x14ac:dyDescent="0.25">
      <c r="A28" s="3">
        <v>25</v>
      </c>
      <c r="B28" s="28" t="s">
        <v>59</v>
      </c>
      <c r="C28" s="28" t="s">
        <v>52</v>
      </c>
      <c r="D28" s="28" t="s">
        <v>33</v>
      </c>
      <c r="E28" s="107">
        <v>196</v>
      </c>
      <c r="F28" s="4">
        <v>4.5</v>
      </c>
      <c r="G28" s="49">
        <f t="shared" si="0"/>
        <v>882</v>
      </c>
      <c r="H28" s="49"/>
      <c r="I28" s="4" t="s">
        <v>725</v>
      </c>
    </row>
    <row r="29" spans="1:9" ht="15.75" x14ac:dyDescent="0.25">
      <c r="A29" s="3">
        <v>26</v>
      </c>
      <c r="B29" s="28" t="s">
        <v>60</v>
      </c>
      <c r="C29" s="28" t="s">
        <v>60</v>
      </c>
      <c r="D29" s="28" t="s">
        <v>33</v>
      </c>
      <c r="E29" s="107">
        <v>1039</v>
      </c>
      <c r="F29" s="4">
        <v>4.5</v>
      </c>
      <c r="G29" s="49">
        <f t="shared" si="0"/>
        <v>4675.5</v>
      </c>
      <c r="H29" s="49"/>
      <c r="I29" s="4" t="s">
        <v>723</v>
      </c>
    </row>
    <row r="30" spans="1:9" ht="15.75" x14ac:dyDescent="0.25">
      <c r="A30" s="3">
        <v>27</v>
      </c>
      <c r="B30" s="28" t="s">
        <v>61</v>
      </c>
      <c r="C30" s="28" t="s">
        <v>62</v>
      </c>
      <c r="D30" s="28" t="s">
        <v>63</v>
      </c>
      <c r="E30" s="107">
        <v>223</v>
      </c>
      <c r="F30" s="4">
        <v>4.5</v>
      </c>
      <c r="G30" s="49">
        <f t="shared" si="0"/>
        <v>1003.5</v>
      </c>
      <c r="H30" s="49"/>
      <c r="I30" s="36" t="s">
        <v>726</v>
      </c>
    </row>
    <row r="31" spans="1:9" ht="15.75" x14ac:dyDescent="0.25">
      <c r="A31" s="3">
        <v>28</v>
      </c>
      <c r="B31" s="28" t="s">
        <v>64</v>
      </c>
      <c r="C31" s="28" t="s">
        <v>65</v>
      </c>
      <c r="D31" s="28" t="s">
        <v>33</v>
      </c>
      <c r="E31" s="20">
        <v>138</v>
      </c>
      <c r="F31" s="4">
        <v>4.5</v>
      </c>
      <c r="G31" s="49">
        <f t="shared" si="0"/>
        <v>621</v>
      </c>
      <c r="H31" s="49"/>
      <c r="I31" s="4" t="s">
        <v>727</v>
      </c>
    </row>
    <row r="32" spans="1:9" ht="31.5" x14ac:dyDescent="0.25">
      <c r="A32" s="3">
        <v>29</v>
      </c>
      <c r="B32" s="13" t="s">
        <v>66</v>
      </c>
      <c r="C32" s="13" t="s">
        <v>67</v>
      </c>
      <c r="D32" s="13" t="s">
        <v>63</v>
      </c>
      <c r="E32" s="15">
        <v>242</v>
      </c>
      <c r="F32" s="4">
        <v>4.5</v>
      </c>
      <c r="G32" s="49">
        <f t="shared" si="0"/>
        <v>1089</v>
      </c>
      <c r="H32" s="49"/>
      <c r="I32" s="4" t="s">
        <v>728</v>
      </c>
    </row>
    <row r="33" spans="1:9" ht="63" x14ac:dyDescent="0.25">
      <c r="A33" s="3">
        <v>30</v>
      </c>
      <c r="B33" s="13" t="s">
        <v>68</v>
      </c>
      <c r="C33" s="13" t="s">
        <v>509</v>
      </c>
      <c r="D33" s="13" t="s">
        <v>510</v>
      </c>
      <c r="E33" s="15">
        <v>1041</v>
      </c>
      <c r="F33" s="4">
        <v>4.5</v>
      </c>
      <c r="G33" s="49">
        <f t="shared" si="0"/>
        <v>4684.5</v>
      </c>
      <c r="H33" s="49"/>
      <c r="I33" s="4" t="s">
        <v>729</v>
      </c>
    </row>
    <row r="34" spans="1:9" ht="15.75" x14ac:dyDescent="0.25">
      <c r="A34" s="3">
        <v>31</v>
      </c>
      <c r="B34" s="13" t="s">
        <v>69</v>
      </c>
      <c r="C34" s="13" t="s">
        <v>70</v>
      </c>
      <c r="D34" s="13" t="s">
        <v>33</v>
      </c>
      <c r="E34" s="15">
        <v>462</v>
      </c>
      <c r="F34" s="4">
        <v>4.5</v>
      </c>
      <c r="G34" s="49">
        <f t="shared" si="0"/>
        <v>2079</v>
      </c>
      <c r="H34" s="49"/>
      <c r="I34" s="3" t="s">
        <v>730</v>
      </c>
    </row>
    <row r="35" spans="1:9" ht="15.75" x14ac:dyDescent="0.25">
      <c r="A35" s="3">
        <v>32</v>
      </c>
      <c r="B35" s="13" t="s">
        <v>71</v>
      </c>
      <c r="C35" s="13" t="s">
        <v>72</v>
      </c>
      <c r="D35" s="13" t="s">
        <v>33</v>
      </c>
      <c r="E35" s="15">
        <v>792</v>
      </c>
      <c r="F35" s="4">
        <v>4.5</v>
      </c>
      <c r="G35" s="49">
        <f t="shared" si="0"/>
        <v>3564</v>
      </c>
      <c r="H35" s="49"/>
      <c r="I35" s="4" t="s">
        <v>731</v>
      </c>
    </row>
    <row r="36" spans="1:9" ht="15.75" x14ac:dyDescent="0.25">
      <c r="A36" s="3">
        <v>33</v>
      </c>
      <c r="B36" s="13" t="s">
        <v>48</v>
      </c>
      <c r="C36" s="13" t="s">
        <v>73</v>
      </c>
      <c r="D36" s="13" t="s">
        <v>74</v>
      </c>
      <c r="E36" s="15">
        <v>2533</v>
      </c>
      <c r="F36" s="4">
        <v>4.5</v>
      </c>
      <c r="G36" s="49">
        <f t="shared" si="0"/>
        <v>11398.5</v>
      </c>
      <c r="H36" s="49"/>
      <c r="I36" s="3" t="s">
        <v>732</v>
      </c>
    </row>
    <row r="37" spans="1:9" ht="15.75" x14ac:dyDescent="0.25">
      <c r="A37" s="3">
        <v>34</v>
      </c>
      <c r="B37" s="28" t="s">
        <v>75</v>
      </c>
      <c r="C37" s="28" t="s">
        <v>76</v>
      </c>
      <c r="D37" s="28" t="s">
        <v>77</v>
      </c>
      <c r="E37" s="20">
        <v>230</v>
      </c>
      <c r="F37" s="4">
        <v>4.5</v>
      </c>
      <c r="G37" s="49">
        <f t="shared" si="0"/>
        <v>1035</v>
      </c>
      <c r="H37" s="49"/>
      <c r="I37" s="4" t="s">
        <v>733</v>
      </c>
    </row>
    <row r="38" spans="1:9" ht="15.75" x14ac:dyDescent="0.25">
      <c r="A38" s="3">
        <v>35</v>
      </c>
      <c r="B38" s="28" t="s">
        <v>75</v>
      </c>
      <c r="C38" s="28"/>
      <c r="D38" s="28" t="s">
        <v>1159</v>
      </c>
      <c r="E38" s="20">
        <v>288</v>
      </c>
      <c r="F38" s="4">
        <v>4.5</v>
      </c>
      <c r="G38" s="49">
        <f t="shared" si="0"/>
        <v>1296</v>
      </c>
      <c r="H38" s="49"/>
      <c r="I38" s="4" t="s">
        <v>811</v>
      </c>
    </row>
    <row r="39" spans="1:9" ht="31.5" x14ac:dyDescent="0.25">
      <c r="A39" s="3">
        <v>36</v>
      </c>
      <c r="B39" s="13" t="s">
        <v>23</v>
      </c>
      <c r="C39" s="13" t="s">
        <v>78</v>
      </c>
      <c r="D39" s="13" t="s">
        <v>79</v>
      </c>
      <c r="E39" s="16">
        <v>213</v>
      </c>
      <c r="F39" s="4">
        <v>4.5</v>
      </c>
      <c r="G39" s="49">
        <f t="shared" si="0"/>
        <v>958.5</v>
      </c>
      <c r="H39" s="49"/>
      <c r="I39" s="4" t="s">
        <v>734</v>
      </c>
    </row>
    <row r="40" spans="1:9" ht="15.75" x14ac:dyDescent="0.25">
      <c r="A40" s="3">
        <v>37</v>
      </c>
      <c r="B40" s="13" t="s">
        <v>80</v>
      </c>
      <c r="C40" s="13" t="s">
        <v>81</v>
      </c>
      <c r="D40" s="13" t="s">
        <v>33</v>
      </c>
      <c r="E40" s="15">
        <v>304</v>
      </c>
      <c r="F40" s="4">
        <v>4.5</v>
      </c>
      <c r="G40" s="49">
        <f t="shared" si="0"/>
        <v>1368</v>
      </c>
      <c r="H40" s="49"/>
      <c r="I40" s="4" t="s">
        <v>735</v>
      </c>
    </row>
    <row r="41" spans="1:9" ht="15.75" x14ac:dyDescent="0.25">
      <c r="A41" s="3">
        <v>38</v>
      </c>
      <c r="B41" s="13" t="s">
        <v>82</v>
      </c>
      <c r="C41" s="13" t="s">
        <v>24</v>
      </c>
      <c r="D41" s="13" t="s">
        <v>52</v>
      </c>
      <c r="E41" s="15">
        <v>681</v>
      </c>
      <c r="F41" s="4">
        <v>4.5</v>
      </c>
      <c r="G41" s="49">
        <f t="shared" si="0"/>
        <v>3064.5</v>
      </c>
      <c r="H41" s="49"/>
      <c r="I41" s="4" t="s">
        <v>707</v>
      </c>
    </row>
    <row r="42" spans="1:9" ht="15.75" x14ac:dyDescent="0.25">
      <c r="A42" s="3">
        <v>39</v>
      </c>
      <c r="B42" s="101" t="s">
        <v>1137</v>
      </c>
      <c r="C42" s="13" t="s">
        <v>1138</v>
      </c>
      <c r="D42" s="13"/>
      <c r="E42" s="15">
        <v>232</v>
      </c>
      <c r="F42" s="4">
        <v>4.5</v>
      </c>
      <c r="G42" s="49">
        <f t="shared" si="0"/>
        <v>1044</v>
      </c>
      <c r="H42" s="49"/>
      <c r="I42" s="4"/>
    </row>
    <row r="43" spans="1:9" ht="15.75" x14ac:dyDescent="0.25">
      <c r="A43" s="3">
        <v>40</v>
      </c>
      <c r="B43" s="13" t="s">
        <v>19</v>
      </c>
      <c r="C43" s="13" t="s">
        <v>77</v>
      </c>
      <c r="D43" s="13" t="s">
        <v>83</v>
      </c>
      <c r="E43" s="15">
        <v>546</v>
      </c>
      <c r="F43" s="4">
        <v>4.5</v>
      </c>
      <c r="G43" s="49">
        <f t="shared" si="0"/>
        <v>2457</v>
      </c>
      <c r="H43" s="49"/>
      <c r="I43" s="3" t="s">
        <v>736</v>
      </c>
    </row>
    <row r="44" spans="1:9" ht="47.25" x14ac:dyDescent="0.25">
      <c r="A44" s="3">
        <v>41</v>
      </c>
      <c r="B44" s="13" t="s">
        <v>84</v>
      </c>
      <c r="C44" s="13" t="s">
        <v>46</v>
      </c>
      <c r="D44" s="13" t="s">
        <v>85</v>
      </c>
      <c r="E44" s="15">
        <v>953</v>
      </c>
      <c r="F44" s="4">
        <v>4.5</v>
      </c>
      <c r="G44" s="49">
        <f t="shared" si="0"/>
        <v>4288.5</v>
      </c>
      <c r="H44" s="49"/>
      <c r="I44" s="3" t="s">
        <v>737</v>
      </c>
    </row>
    <row r="45" spans="1:9" ht="15.75" x14ac:dyDescent="0.25">
      <c r="A45" s="3">
        <v>42</v>
      </c>
      <c r="B45" s="13" t="s">
        <v>86</v>
      </c>
      <c r="C45" s="13" t="s">
        <v>87</v>
      </c>
      <c r="D45" s="13" t="s">
        <v>88</v>
      </c>
      <c r="E45" s="15">
        <v>95</v>
      </c>
      <c r="F45" s="4">
        <v>4.5</v>
      </c>
      <c r="G45" s="49">
        <f t="shared" si="0"/>
        <v>427.5</v>
      </c>
      <c r="H45" s="49"/>
      <c r="I45" s="4" t="s">
        <v>738</v>
      </c>
    </row>
    <row r="46" spans="1:9" ht="47.25" x14ac:dyDescent="0.25">
      <c r="A46" s="3">
        <v>43</v>
      </c>
      <c r="B46" s="13" t="s">
        <v>89</v>
      </c>
      <c r="C46" s="13" t="s">
        <v>84</v>
      </c>
      <c r="D46" s="13" t="s">
        <v>46</v>
      </c>
      <c r="E46" s="15">
        <v>640</v>
      </c>
      <c r="F46" s="4">
        <v>4.5</v>
      </c>
      <c r="G46" s="49">
        <f t="shared" si="0"/>
        <v>2880</v>
      </c>
      <c r="H46" s="49"/>
      <c r="I46" s="36" t="s">
        <v>723</v>
      </c>
    </row>
    <row r="47" spans="1:9" ht="15.75" x14ac:dyDescent="0.25">
      <c r="A47" s="3">
        <v>44</v>
      </c>
      <c r="B47" s="13" t="s">
        <v>87</v>
      </c>
      <c r="C47" s="13" t="s">
        <v>90</v>
      </c>
      <c r="D47" s="13" t="s">
        <v>33</v>
      </c>
      <c r="E47" s="15">
        <v>97</v>
      </c>
      <c r="F47" s="4">
        <v>4.5</v>
      </c>
      <c r="G47" s="49">
        <f t="shared" si="0"/>
        <v>436.5</v>
      </c>
      <c r="H47" s="49"/>
      <c r="I47" s="4" t="s">
        <v>739</v>
      </c>
    </row>
    <row r="48" spans="1:9" ht="15.75" x14ac:dyDescent="0.25">
      <c r="A48" s="3">
        <v>45</v>
      </c>
      <c r="B48" s="101" t="s">
        <v>91</v>
      </c>
      <c r="C48" s="13" t="s">
        <v>92</v>
      </c>
      <c r="D48" s="13" t="s">
        <v>33</v>
      </c>
      <c r="E48" s="15">
        <v>143</v>
      </c>
      <c r="F48" s="4">
        <v>4.5</v>
      </c>
      <c r="G48" s="49">
        <f t="shared" si="0"/>
        <v>643.5</v>
      </c>
      <c r="H48" s="49"/>
      <c r="I48" s="36" t="s">
        <v>723</v>
      </c>
    </row>
    <row r="49" spans="1:9" ht="15.75" x14ac:dyDescent="0.25">
      <c r="A49" s="3">
        <v>46</v>
      </c>
      <c r="B49" s="13" t="s">
        <v>1139</v>
      </c>
      <c r="C49" s="13" t="s">
        <v>1138</v>
      </c>
      <c r="D49" s="13"/>
      <c r="E49" s="15">
        <v>170</v>
      </c>
      <c r="F49" s="4">
        <v>4.5</v>
      </c>
      <c r="G49" s="49">
        <f t="shared" si="0"/>
        <v>765</v>
      </c>
      <c r="H49" s="49"/>
      <c r="I49" s="36"/>
    </row>
    <row r="50" spans="1:9" ht="15.75" x14ac:dyDescent="0.25">
      <c r="A50" s="3">
        <v>47</v>
      </c>
      <c r="B50" s="13" t="s">
        <v>93</v>
      </c>
      <c r="C50" s="13" t="s">
        <v>94</v>
      </c>
      <c r="D50" s="13" t="s">
        <v>95</v>
      </c>
      <c r="E50" s="15">
        <v>101</v>
      </c>
      <c r="F50" s="4">
        <v>4.5</v>
      </c>
      <c r="G50" s="49">
        <f t="shared" si="0"/>
        <v>454.5</v>
      </c>
      <c r="H50" s="49"/>
      <c r="I50" s="36" t="s">
        <v>723</v>
      </c>
    </row>
    <row r="51" spans="1:9" ht="47.25" x14ac:dyDescent="0.25">
      <c r="A51" s="3">
        <v>48</v>
      </c>
      <c r="B51" s="13" t="s">
        <v>96</v>
      </c>
      <c r="C51" s="13" t="s">
        <v>46</v>
      </c>
      <c r="D51" s="13" t="s">
        <v>97</v>
      </c>
      <c r="E51" s="15">
        <v>1299</v>
      </c>
      <c r="F51" s="4">
        <v>4.5</v>
      </c>
      <c r="G51" s="49">
        <f t="shared" si="0"/>
        <v>5845.5</v>
      </c>
      <c r="H51" s="49"/>
      <c r="I51" s="4" t="s">
        <v>740</v>
      </c>
    </row>
    <row r="52" spans="1:9" ht="47.25" x14ac:dyDescent="0.25">
      <c r="A52" s="3">
        <v>49</v>
      </c>
      <c r="B52" s="13" t="s">
        <v>58</v>
      </c>
      <c r="C52" s="13" t="s">
        <v>46</v>
      </c>
      <c r="D52" s="13" t="s">
        <v>98</v>
      </c>
      <c r="E52" s="15">
        <v>154</v>
      </c>
      <c r="F52" s="4">
        <v>4.5</v>
      </c>
      <c r="G52" s="49">
        <f t="shared" si="0"/>
        <v>693</v>
      </c>
      <c r="H52" s="49"/>
      <c r="I52" s="36" t="s">
        <v>723</v>
      </c>
    </row>
    <row r="53" spans="1:9" ht="15.75" x14ac:dyDescent="0.25">
      <c r="A53" s="3">
        <v>50</v>
      </c>
      <c r="B53" s="13" t="s">
        <v>99</v>
      </c>
      <c r="C53" s="13" t="s">
        <v>58</v>
      </c>
      <c r="D53" s="13" t="s">
        <v>57</v>
      </c>
      <c r="E53" s="17">
        <v>154</v>
      </c>
      <c r="F53" s="4">
        <v>4.5</v>
      </c>
      <c r="G53" s="49">
        <f t="shared" si="0"/>
        <v>693</v>
      </c>
      <c r="H53" s="49"/>
      <c r="I53" s="67" t="s">
        <v>741</v>
      </c>
    </row>
    <row r="54" spans="1:9" ht="15.75" x14ac:dyDescent="0.25">
      <c r="A54" s="3">
        <v>51</v>
      </c>
      <c r="B54" s="13" t="s">
        <v>100</v>
      </c>
      <c r="C54" s="13" t="s">
        <v>7</v>
      </c>
      <c r="D54" s="13" t="s">
        <v>101</v>
      </c>
      <c r="E54" s="15">
        <v>411</v>
      </c>
      <c r="F54" s="4">
        <v>4.5</v>
      </c>
      <c r="G54" s="49">
        <f t="shared" si="0"/>
        <v>1849.5</v>
      </c>
      <c r="H54" s="49"/>
      <c r="I54" s="36" t="s">
        <v>723</v>
      </c>
    </row>
    <row r="55" spans="1:9" ht="31.5" x14ac:dyDescent="0.25">
      <c r="A55" s="3">
        <v>52</v>
      </c>
      <c r="B55" s="13" t="s">
        <v>22</v>
      </c>
      <c r="C55" s="13" t="s">
        <v>102</v>
      </c>
      <c r="D55" s="13" t="s">
        <v>45</v>
      </c>
      <c r="E55" s="15">
        <v>971</v>
      </c>
      <c r="F55" s="4">
        <v>4.5</v>
      </c>
      <c r="G55" s="49">
        <f t="shared" si="0"/>
        <v>4369.5</v>
      </c>
      <c r="H55" s="49"/>
      <c r="I55" s="4" t="s">
        <v>742</v>
      </c>
    </row>
    <row r="56" spans="1:9" ht="15.75" x14ac:dyDescent="0.25">
      <c r="A56" s="3">
        <v>53</v>
      </c>
      <c r="B56" s="13" t="s">
        <v>103</v>
      </c>
      <c r="C56" s="13" t="s">
        <v>104</v>
      </c>
      <c r="D56" s="13" t="s">
        <v>105</v>
      </c>
      <c r="E56" s="15">
        <v>105</v>
      </c>
      <c r="F56" s="4">
        <v>4.5</v>
      </c>
      <c r="G56" s="49">
        <f t="shared" si="0"/>
        <v>472.5</v>
      </c>
      <c r="H56" s="49"/>
      <c r="I56" s="4" t="s">
        <v>743</v>
      </c>
    </row>
    <row r="57" spans="1:9" ht="31.5" x14ac:dyDescent="0.25">
      <c r="A57" s="3">
        <v>54</v>
      </c>
      <c r="B57" s="13" t="s">
        <v>106</v>
      </c>
      <c r="C57" s="13" t="s">
        <v>107</v>
      </c>
      <c r="D57" s="13" t="s">
        <v>33</v>
      </c>
      <c r="E57" s="15">
        <v>592</v>
      </c>
      <c r="F57" s="4">
        <v>4.5</v>
      </c>
      <c r="G57" s="49">
        <f t="shared" si="0"/>
        <v>2664</v>
      </c>
      <c r="H57" s="49"/>
      <c r="I57" s="4" t="s">
        <v>744</v>
      </c>
    </row>
    <row r="58" spans="1:9" ht="15.75" x14ac:dyDescent="0.25">
      <c r="A58" s="3">
        <v>55</v>
      </c>
      <c r="B58" s="13" t="s">
        <v>108</v>
      </c>
      <c r="C58" s="13" t="s">
        <v>109</v>
      </c>
      <c r="D58" s="13" t="s">
        <v>49</v>
      </c>
      <c r="E58" s="15">
        <v>893</v>
      </c>
      <c r="F58" s="4">
        <v>4.5</v>
      </c>
      <c r="G58" s="49">
        <f t="shared" si="0"/>
        <v>4018.5</v>
      </c>
      <c r="H58" s="49"/>
      <c r="I58" s="4" t="s">
        <v>745</v>
      </c>
    </row>
    <row r="59" spans="1:9" ht="47.25" x14ac:dyDescent="0.25">
      <c r="A59" s="3">
        <v>56</v>
      </c>
      <c r="B59" s="13" t="s">
        <v>110</v>
      </c>
      <c r="C59" s="13" t="s">
        <v>111</v>
      </c>
      <c r="D59" s="13" t="s">
        <v>112</v>
      </c>
      <c r="E59" s="15">
        <v>383</v>
      </c>
      <c r="F59" s="4">
        <v>4.5</v>
      </c>
      <c r="G59" s="49">
        <f t="shared" si="0"/>
        <v>1723.5</v>
      </c>
      <c r="H59" s="49"/>
      <c r="I59" s="4" t="s">
        <v>746</v>
      </c>
    </row>
    <row r="60" spans="1:9" ht="15.75" x14ac:dyDescent="0.25">
      <c r="A60" s="3">
        <v>57</v>
      </c>
      <c r="B60" s="13" t="s">
        <v>112</v>
      </c>
      <c r="C60" s="13" t="s">
        <v>112</v>
      </c>
      <c r="D60" s="13" t="s">
        <v>33</v>
      </c>
      <c r="E60" s="15">
        <v>941</v>
      </c>
      <c r="F60" s="4">
        <v>4.5</v>
      </c>
      <c r="G60" s="49">
        <f t="shared" si="0"/>
        <v>4234.5</v>
      </c>
      <c r="H60" s="49"/>
      <c r="I60" s="36" t="s">
        <v>723</v>
      </c>
    </row>
    <row r="61" spans="1:9" ht="15.75" x14ac:dyDescent="0.25">
      <c r="A61" s="3">
        <v>58</v>
      </c>
      <c r="B61" s="13" t="s">
        <v>113</v>
      </c>
      <c r="C61" s="13" t="s">
        <v>114</v>
      </c>
      <c r="D61" s="13" t="s">
        <v>33</v>
      </c>
      <c r="E61" s="15">
        <v>389</v>
      </c>
      <c r="F61" s="4">
        <v>4.5</v>
      </c>
      <c r="G61" s="49">
        <f t="shared" si="0"/>
        <v>1750.5</v>
      </c>
      <c r="H61" s="49"/>
      <c r="I61" s="4" t="s">
        <v>747</v>
      </c>
    </row>
    <row r="62" spans="1:9" ht="15.75" x14ac:dyDescent="0.25">
      <c r="A62" s="3">
        <v>59</v>
      </c>
      <c r="B62" s="13" t="s">
        <v>115</v>
      </c>
      <c r="C62" s="13" t="s">
        <v>116</v>
      </c>
      <c r="D62" s="13" t="s">
        <v>33</v>
      </c>
      <c r="E62" s="15">
        <v>1078</v>
      </c>
      <c r="F62" s="4">
        <v>4.5</v>
      </c>
      <c r="G62" s="49">
        <f t="shared" si="0"/>
        <v>4851</v>
      </c>
      <c r="H62" s="49"/>
      <c r="I62" s="4" t="s">
        <v>748</v>
      </c>
    </row>
    <row r="63" spans="1:9" ht="15.75" x14ac:dyDescent="0.25">
      <c r="A63" s="3">
        <v>60</v>
      </c>
      <c r="B63" s="13" t="s">
        <v>117</v>
      </c>
      <c r="C63" s="13" t="s">
        <v>77</v>
      </c>
      <c r="D63" s="13" t="s">
        <v>33</v>
      </c>
      <c r="E63" s="15">
        <v>175</v>
      </c>
      <c r="F63" s="4">
        <v>4.5</v>
      </c>
      <c r="G63" s="49">
        <f t="shared" si="0"/>
        <v>787.5</v>
      </c>
      <c r="H63" s="49"/>
      <c r="I63" s="3" t="s">
        <v>749</v>
      </c>
    </row>
    <row r="64" spans="1:9" ht="15.75" x14ac:dyDescent="0.25">
      <c r="A64" s="3">
        <v>61</v>
      </c>
      <c r="B64" s="13" t="s">
        <v>101</v>
      </c>
      <c r="C64" s="13" t="s">
        <v>105</v>
      </c>
      <c r="D64" s="13" t="s">
        <v>33</v>
      </c>
      <c r="E64" s="15">
        <v>1038</v>
      </c>
      <c r="F64" s="4">
        <v>4.5</v>
      </c>
      <c r="G64" s="49">
        <f t="shared" ref="G64" si="1">SUM(E64*F64)</f>
        <v>4671</v>
      </c>
      <c r="H64" s="49"/>
      <c r="I64" s="4" t="s">
        <v>751</v>
      </c>
    </row>
    <row r="65" spans="1:9" ht="47.25" x14ac:dyDescent="0.25">
      <c r="A65" s="3">
        <v>62</v>
      </c>
      <c r="B65" s="13" t="s">
        <v>118</v>
      </c>
      <c r="C65" s="13" t="s">
        <v>46</v>
      </c>
      <c r="D65" s="13" t="s">
        <v>33</v>
      </c>
      <c r="E65" s="15">
        <v>567</v>
      </c>
      <c r="F65" s="4">
        <v>4.5</v>
      </c>
      <c r="G65" s="49">
        <f t="shared" si="0"/>
        <v>2551.5</v>
      </c>
      <c r="H65" s="49"/>
      <c r="I65" s="4" t="s">
        <v>750</v>
      </c>
    </row>
    <row r="66" spans="1:9" ht="15.75" x14ac:dyDescent="0.25">
      <c r="A66" s="3">
        <v>63</v>
      </c>
      <c r="B66" s="101" t="s">
        <v>255</v>
      </c>
      <c r="C66" s="13" t="s">
        <v>1138</v>
      </c>
      <c r="D66" s="13"/>
      <c r="E66" s="15">
        <v>211</v>
      </c>
      <c r="F66" s="4">
        <v>4.5</v>
      </c>
      <c r="G66" s="49">
        <f t="shared" si="0"/>
        <v>949.5</v>
      </c>
      <c r="H66" s="49"/>
      <c r="I66" s="4"/>
    </row>
    <row r="67" spans="1:9" ht="15.75" x14ac:dyDescent="0.25">
      <c r="A67" s="3">
        <v>64</v>
      </c>
      <c r="B67" s="13" t="s">
        <v>119</v>
      </c>
      <c r="C67" s="13" t="s">
        <v>120</v>
      </c>
      <c r="D67" s="13" t="s">
        <v>68</v>
      </c>
      <c r="E67" s="15">
        <v>850</v>
      </c>
      <c r="F67" s="4">
        <v>4.5</v>
      </c>
      <c r="G67" s="49">
        <f t="shared" si="0"/>
        <v>3825</v>
      </c>
      <c r="H67" s="49"/>
      <c r="I67" s="36" t="s">
        <v>723</v>
      </c>
    </row>
    <row r="68" spans="1:9" ht="15.75" x14ac:dyDescent="0.25">
      <c r="A68" s="3">
        <v>65</v>
      </c>
      <c r="B68" s="13" t="s">
        <v>121</v>
      </c>
      <c r="C68" s="13" t="s">
        <v>122</v>
      </c>
      <c r="D68" s="13" t="s">
        <v>23</v>
      </c>
      <c r="E68" s="16">
        <v>200</v>
      </c>
      <c r="F68" s="4">
        <v>4.5</v>
      </c>
      <c r="G68" s="49">
        <f t="shared" si="0"/>
        <v>900</v>
      </c>
      <c r="H68" s="49"/>
      <c r="I68" s="4" t="s">
        <v>752</v>
      </c>
    </row>
    <row r="69" spans="1:9" ht="15.75" x14ac:dyDescent="0.25">
      <c r="A69" s="3">
        <v>66</v>
      </c>
      <c r="B69" s="13" t="s">
        <v>123</v>
      </c>
      <c r="C69" s="13" t="s">
        <v>124</v>
      </c>
      <c r="D69" s="13" t="s">
        <v>33</v>
      </c>
      <c r="E69" s="16">
        <v>550</v>
      </c>
      <c r="F69" s="4">
        <v>4.5</v>
      </c>
      <c r="G69" s="49">
        <f t="shared" si="0"/>
        <v>2475</v>
      </c>
      <c r="H69" s="49"/>
      <c r="I69" s="4" t="s">
        <v>753</v>
      </c>
    </row>
    <row r="70" spans="1:9" ht="15.75" x14ac:dyDescent="0.25">
      <c r="A70" s="3">
        <v>67</v>
      </c>
      <c r="B70" s="13" t="s">
        <v>125</v>
      </c>
      <c r="C70" s="13" t="s">
        <v>7</v>
      </c>
      <c r="D70" s="13" t="s">
        <v>33</v>
      </c>
      <c r="E70" s="16">
        <v>313</v>
      </c>
      <c r="F70" s="4">
        <v>4.5</v>
      </c>
      <c r="G70" s="49">
        <f t="shared" si="0"/>
        <v>1408.5</v>
      </c>
      <c r="H70" s="49"/>
      <c r="I70" s="4" t="s">
        <v>754</v>
      </c>
    </row>
    <row r="71" spans="1:9" ht="15.75" x14ac:dyDescent="0.25">
      <c r="A71" s="3">
        <v>68</v>
      </c>
      <c r="B71" s="101" t="s">
        <v>1140</v>
      </c>
      <c r="C71" s="13" t="s">
        <v>1138</v>
      </c>
      <c r="D71" s="13"/>
      <c r="E71" s="16">
        <v>196</v>
      </c>
      <c r="F71" s="4">
        <v>4.5</v>
      </c>
      <c r="G71" s="49">
        <f t="shared" si="0"/>
        <v>882</v>
      </c>
      <c r="H71" s="49"/>
      <c r="I71" s="4"/>
    </row>
    <row r="72" spans="1:9" ht="31.5" x14ac:dyDescent="0.25">
      <c r="A72" s="3">
        <v>69</v>
      </c>
      <c r="B72" s="13" t="s">
        <v>85</v>
      </c>
      <c r="C72" s="13" t="s">
        <v>89</v>
      </c>
      <c r="D72" s="13" t="s">
        <v>45</v>
      </c>
      <c r="E72" s="16">
        <v>1400</v>
      </c>
      <c r="F72" s="4">
        <v>4.5</v>
      </c>
      <c r="G72" s="49">
        <f t="shared" si="0"/>
        <v>6300</v>
      </c>
      <c r="H72" s="49"/>
      <c r="I72" s="36" t="s">
        <v>723</v>
      </c>
    </row>
    <row r="73" spans="1:9" ht="15.75" x14ac:dyDescent="0.25">
      <c r="A73" s="3">
        <v>70</v>
      </c>
      <c r="B73" s="13" t="s">
        <v>73</v>
      </c>
      <c r="C73" s="13" t="s">
        <v>126</v>
      </c>
      <c r="D73" s="13" t="s">
        <v>33</v>
      </c>
      <c r="E73" s="16">
        <v>1040</v>
      </c>
      <c r="F73" s="4">
        <v>4.5</v>
      </c>
      <c r="G73" s="49">
        <f t="shared" ref="G73:G138" si="2">SUM(E73*F73)</f>
        <v>4680</v>
      </c>
      <c r="H73" s="49"/>
      <c r="I73" s="4" t="s">
        <v>755</v>
      </c>
    </row>
    <row r="74" spans="1:9" ht="35.25" customHeight="1" x14ac:dyDescent="0.25">
      <c r="A74" s="3">
        <v>71</v>
      </c>
      <c r="B74" s="13" t="s">
        <v>57</v>
      </c>
      <c r="C74" s="13" t="s">
        <v>46</v>
      </c>
      <c r="D74" s="13" t="s">
        <v>98</v>
      </c>
      <c r="E74" s="16">
        <v>1058</v>
      </c>
      <c r="F74" s="4">
        <v>4.5</v>
      </c>
      <c r="G74" s="49">
        <f t="shared" si="2"/>
        <v>4761</v>
      </c>
      <c r="H74" s="49"/>
      <c r="I74" s="4" t="s">
        <v>756</v>
      </c>
    </row>
    <row r="75" spans="1:9" ht="15.75" x14ac:dyDescent="0.25">
      <c r="A75" s="3">
        <v>72</v>
      </c>
      <c r="B75" s="13" t="s">
        <v>127</v>
      </c>
      <c r="C75" s="13" t="s">
        <v>49</v>
      </c>
      <c r="D75" s="13" t="s">
        <v>128</v>
      </c>
      <c r="E75" s="16">
        <v>651</v>
      </c>
      <c r="F75" s="4">
        <v>4.5</v>
      </c>
      <c r="G75" s="49">
        <f t="shared" si="2"/>
        <v>2929.5</v>
      </c>
      <c r="H75" s="49"/>
      <c r="I75" s="4" t="s">
        <v>757</v>
      </c>
    </row>
    <row r="76" spans="1:9" ht="15.75" x14ac:dyDescent="0.25">
      <c r="A76" s="3">
        <v>73</v>
      </c>
      <c r="B76" s="13" t="s">
        <v>129</v>
      </c>
      <c r="C76" s="13" t="s">
        <v>22</v>
      </c>
      <c r="D76" s="13" t="s">
        <v>33</v>
      </c>
      <c r="E76" s="16">
        <v>282</v>
      </c>
      <c r="F76" s="4">
        <v>4.5</v>
      </c>
      <c r="G76" s="49">
        <f t="shared" si="2"/>
        <v>1269</v>
      </c>
      <c r="H76" s="49"/>
      <c r="I76" s="4" t="s">
        <v>758</v>
      </c>
    </row>
    <row r="77" spans="1:9" ht="15.75" x14ac:dyDescent="0.25">
      <c r="A77" s="3">
        <v>74</v>
      </c>
      <c r="B77" s="13" t="s">
        <v>128</v>
      </c>
      <c r="C77" s="13" t="s">
        <v>108</v>
      </c>
      <c r="D77" s="13" t="s">
        <v>49</v>
      </c>
      <c r="E77" s="16">
        <v>496</v>
      </c>
      <c r="F77" s="4">
        <v>4.5</v>
      </c>
      <c r="G77" s="49">
        <f t="shared" si="2"/>
        <v>2232</v>
      </c>
      <c r="H77" s="49"/>
      <c r="I77" s="4" t="s">
        <v>759</v>
      </c>
    </row>
    <row r="78" spans="1:9" ht="36" customHeight="1" x14ac:dyDescent="0.25">
      <c r="A78" s="3">
        <v>75</v>
      </c>
      <c r="B78" s="13" t="s">
        <v>130</v>
      </c>
      <c r="C78" s="13" t="s">
        <v>131</v>
      </c>
      <c r="D78" s="13" t="s">
        <v>132</v>
      </c>
      <c r="E78" s="16">
        <v>1981</v>
      </c>
      <c r="F78" s="4">
        <v>4.5</v>
      </c>
      <c r="G78" s="49">
        <f t="shared" si="2"/>
        <v>8914.5</v>
      </c>
      <c r="H78" s="49"/>
      <c r="I78" s="4" t="s">
        <v>760</v>
      </c>
    </row>
    <row r="79" spans="1:9" ht="15.75" x14ac:dyDescent="0.25">
      <c r="A79" s="3">
        <v>76</v>
      </c>
      <c r="B79" s="13" t="s">
        <v>92</v>
      </c>
      <c r="C79" s="13" t="s">
        <v>91</v>
      </c>
      <c r="D79" s="13" t="s">
        <v>33</v>
      </c>
      <c r="E79" s="16">
        <v>124</v>
      </c>
      <c r="F79" s="4">
        <v>4.5</v>
      </c>
      <c r="G79" s="49">
        <f t="shared" si="2"/>
        <v>558</v>
      </c>
      <c r="H79" s="49"/>
      <c r="I79" s="4" t="s">
        <v>761</v>
      </c>
    </row>
    <row r="80" spans="1:9" ht="30" customHeight="1" x14ac:dyDescent="0.25">
      <c r="A80" s="3">
        <v>77</v>
      </c>
      <c r="B80" s="13" t="s">
        <v>98</v>
      </c>
      <c r="C80" s="13" t="s">
        <v>46</v>
      </c>
      <c r="D80" s="13" t="s">
        <v>57</v>
      </c>
      <c r="E80" s="16">
        <v>2592</v>
      </c>
      <c r="F80" s="4">
        <v>4.5</v>
      </c>
      <c r="G80" s="49">
        <f t="shared" si="2"/>
        <v>11664</v>
      </c>
      <c r="H80" s="49"/>
      <c r="I80" s="4" t="s">
        <v>762</v>
      </c>
    </row>
    <row r="81" spans="1:9" ht="15.75" x14ac:dyDescent="0.25">
      <c r="A81" s="3">
        <v>78</v>
      </c>
      <c r="B81" s="13" t="s">
        <v>133</v>
      </c>
      <c r="C81" s="13" t="s">
        <v>134</v>
      </c>
      <c r="D81" s="13" t="s">
        <v>77</v>
      </c>
      <c r="E81" s="16">
        <v>112</v>
      </c>
      <c r="F81" s="4">
        <v>4.5</v>
      </c>
      <c r="G81" s="49">
        <f t="shared" si="2"/>
        <v>504</v>
      </c>
      <c r="H81" s="49"/>
      <c r="I81" s="4" t="s">
        <v>763</v>
      </c>
    </row>
    <row r="82" spans="1:9" ht="15.75" x14ac:dyDescent="0.25">
      <c r="A82" s="3">
        <v>79</v>
      </c>
      <c r="B82" s="101" t="s">
        <v>1141</v>
      </c>
      <c r="C82" s="13" t="s">
        <v>1138</v>
      </c>
      <c r="D82" s="13"/>
      <c r="E82" s="16">
        <v>145</v>
      </c>
      <c r="F82" s="4">
        <v>4.5</v>
      </c>
      <c r="G82" s="49">
        <f t="shared" si="2"/>
        <v>652.5</v>
      </c>
      <c r="H82" s="49"/>
      <c r="I82" s="4"/>
    </row>
    <row r="83" spans="1:9" ht="30.75" customHeight="1" x14ac:dyDescent="0.25">
      <c r="A83" s="3">
        <v>80</v>
      </c>
      <c r="B83" s="13" t="s">
        <v>135</v>
      </c>
      <c r="C83" s="13" t="s">
        <v>46</v>
      </c>
      <c r="D83" s="13" t="s">
        <v>97</v>
      </c>
      <c r="E83" s="16">
        <v>789</v>
      </c>
      <c r="F83" s="4">
        <v>4.5</v>
      </c>
      <c r="G83" s="49">
        <f t="shared" si="2"/>
        <v>3550.5</v>
      </c>
      <c r="H83" s="49"/>
      <c r="I83" s="4" t="s">
        <v>764</v>
      </c>
    </row>
    <row r="84" spans="1:9" ht="15.75" x14ac:dyDescent="0.25">
      <c r="A84" s="3">
        <v>81</v>
      </c>
      <c r="B84" s="13" t="s">
        <v>136</v>
      </c>
      <c r="C84" s="13" t="s">
        <v>137</v>
      </c>
      <c r="D84" s="13" t="s">
        <v>130</v>
      </c>
      <c r="E84" s="16">
        <v>321</v>
      </c>
      <c r="F84" s="4">
        <v>4.5</v>
      </c>
      <c r="G84" s="49">
        <f t="shared" si="2"/>
        <v>1444.5</v>
      </c>
      <c r="H84" s="49"/>
      <c r="I84" s="4" t="s">
        <v>765</v>
      </c>
    </row>
    <row r="85" spans="1:9" ht="15.75" x14ac:dyDescent="0.25">
      <c r="A85" s="3">
        <v>82</v>
      </c>
      <c r="B85" s="13" t="s">
        <v>138</v>
      </c>
      <c r="C85" s="13" t="s">
        <v>7</v>
      </c>
      <c r="D85" s="13" t="s">
        <v>33</v>
      </c>
      <c r="E85" s="16">
        <v>398</v>
      </c>
      <c r="F85" s="4">
        <v>4.5</v>
      </c>
      <c r="G85" s="49">
        <f t="shared" si="2"/>
        <v>1791</v>
      </c>
      <c r="H85" s="49"/>
      <c r="I85" s="36" t="s">
        <v>723</v>
      </c>
    </row>
    <row r="86" spans="1:9" ht="15.75" x14ac:dyDescent="0.25">
      <c r="A86" s="3">
        <v>83</v>
      </c>
      <c r="B86" s="13" t="s">
        <v>139</v>
      </c>
      <c r="C86" s="13" t="s">
        <v>89</v>
      </c>
      <c r="D86" s="13" t="s">
        <v>140</v>
      </c>
      <c r="E86" s="16">
        <v>118</v>
      </c>
      <c r="F86" s="4">
        <v>4.5</v>
      </c>
      <c r="G86" s="49">
        <f t="shared" si="2"/>
        <v>531</v>
      </c>
      <c r="H86" s="49"/>
      <c r="I86" s="36" t="s">
        <v>723</v>
      </c>
    </row>
    <row r="87" spans="1:9" ht="15.75" x14ac:dyDescent="0.25">
      <c r="A87" s="3">
        <v>84</v>
      </c>
      <c r="B87" s="13" t="s">
        <v>104</v>
      </c>
      <c r="C87" s="13" t="s">
        <v>7</v>
      </c>
      <c r="D87" s="13" t="s">
        <v>110</v>
      </c>
      <c r="E87" s="16">
        <v>1640</v>
      </c>
      <c r="F87" s="4">
        <v>4.5</v>
      </c>
      <c r="G87" s="49">
        <f t="shared" si="2"/>
        <v>7380</v>
      </c>
      <c r="H87" s="49"/>
      <c r="I87" s="4" t="s">
        <v>766</v>
      </c>
    </row>
    <row r="88" spans="1:9" ht="78.75" x14ac:dyDescent="0.25">
      <c r="A88" s="3">
        <v>85</v>
      </c>
      <c r="B88" s="13" t="s">
        <v>25</v>
      </c>
      <c r="C88" s="13" t="s">
        <v>141</v>
      </c>
      <c r="D88" s="13" t="s">
        <v>142</v>
      </c>
      <c r="E88" s="16">
        <v>3222</v>
      </c>
      <c r="F88" s="4">
        <v>4.5</v>
      </c>
      <c r="G88" s="49">
        <f t="shared" si="2"/>
        <v>14499</v>
      </c>
      <c r="H88" s="49"/>
      <c r="I88" s="4" t="s">
        <v>767</v>
      </c>
    </row>
    <row r="89" spans="1:9" ht="15.75" x14ac:dyDescent="0.25">
      <c r="A89" s="3">
        <v>86</v>
      </c>
      <c r="B89" s="13" t="s">
        <v>143</v>
      </c>
      <c r="C89" s="13" t="s">
        <v>74</v>
      </c>
      <c r="D89" s="13" t="s">
        <v>124</v>
      </c>
      <c r="E89" s="16">
        <v>659</v>
      </c>
      <c r="F89" s="4">
        <v>4.5</v>
      </c>
      <c r="G89" s="49">
        <v>16966</v>
      </c>
      <c r="H89" s="49"/>
      <c r="I89" s="4" t="s">
        <v>768</v>
      </c>
    </row>
    <row r="90" spans="1:9" ht="15.75" x14ac:dyDescent="0.25">
      <c r="A90" s="3">
        <v>87</v>
      </c>
      <c r="B90" s="13" t="s">
        <v>144</v>
      </c>
      <c r="C90" s="13" t="s">
        <v>145</v>
      </c>
      <c r="D90" s="13" t="s">
        <v>146</v>
      </c>
      <c r="E90" s="16">
        <v>606</v>
      </c>
      <c r="F90" s="4">
        <v>4.5</v>
      </c>
      <c r="G90" s="49">
        <f t="shared" si="2"/>
        <v>2727</v>
      </c>
      <c r="H90" s="49"/>
      <c r="I90" s="4" t="s">
        <v>769</v>
      </c>
    </row>
    <row r="91" spans="1:9" ht="15.75" x14ac:dyDescent="0.25">
      <c r="A91" s="3">
        <v>88</v>
      </c>
      <c r="B91" s="13" t="s">
        <v>147</v>
      </c>
      <c r="C91" s="13" t="s">
        <v>148</v>
      </c>
      <c r="D91" s="13" t="s">
        <v>77</v>
      </c>
      <c r="E91" s="16">
        <v>182</v>
      </c>
      <c r="F91" s="4">
        <v>4.5</v>
      </c>
      <c r="G91" s="49">
        <f t="shared" si="2"/>
        <v>819</v>
      </c>
      <c r="H91" s="49"/>
      <c r="I91" s="4" t="s">
        <v>770</v>
      </c>
    </row>
    <row r="92" spans="1:9" ht="15.75" x14ac:dyDescent="0.25">
      <c r="A92" s="3">
        <v>89</v>
      </c>
      <c r="B92" s="13" t="s">
        <v>149</v>
      </c>
      <c r="C92" s="13" t="s">
        <v>7</v>
      </c>
      <c r="D92" s="13" t="s">
        <v>33</v>
      </c>
      <c r="E92" s="16">
        <v>576</v>
      </c>
      <c r="F92" s="4">
        <v>4.5</v>
      </c>
      <c r="G92" s="49">
        <f t="shared" si="2"/>
        <v>2592</v>
      </c>
      <c r="H92" s="49"/>
      <c r="I92" s="3" t="s">
        <v>771</v>
      </c>
    </row>
    <row r="93" spans="1:9" ht="31.5" x14ac:dyDescent="0.25">
      <c r="A93" s="3">
        <v>90</v>
      </c>
      <c r="B93" s="13" t="s">
        <v>90</v>
      </c>
      <c r="C93" s="13" t="s">
        <v>87</v>
      </c>
      <c r="D93" s="13" t="s">
        <v>106</v>
      </c>
      <c r="E93" s="16">
        <v>150</v>
      </c>
      <c r="F93" s="4">
        <v>4.5</v>
      </c>
      <c r="G93" s="49">
        <f t="shared" si="2"/>
        <v>675</v>
      </c>
      <c r="H93" s="49"/>
      <c r="I93" s="36" t="s">
        <v>723</v>
      </c>
    </row>
    <row r="94" spans="1:9" ht="15.75" x14ac:dyDescent="0.25">
      <c r="A94" s="3">
        <v>91</v>
      </c>
      <c r="B94" s="13" t="s">
        <v>63</v>
      </c>
      <c r="C94" s="13" t="s">
        <v>150</v>
      </c>
      <c r="D94" s="13" t="s">
        <v>61</v>
      </c>
      <c r="E94" s="16">
        <v>196</v>
      </c>
      <c r="F94" s="4">
        <v>4.5</v>
      </c>
      <c r="G94" s="49">
        <f t="shared" si="2"/>
        <v>882</v>
      </c>
      <c r="H94" s="49"/>
      <c r="I94" s="4" t="s">
        <v>772</v>
      </c>
    </row>
    <row r="95" spans="1:9" ht="15.75" x14ac:dyDescent="0.25">
      <c r="A95" s="3">
        <v>92</v>
      </c>
      <c r="B95" s="13" t="s">
        <v>81</v>
      </c>
      <c r="C95" s="13" t="s">
        <v>151</v>
      </c>
      <c r="D95" s="13" t="s">
        <v>152</v>
      </c>
      <c r="E95" s="16">
        <v>822</v>
      </c>
      <c r="F95" s="4">
        <v>4.5</v>
      </c>
      <c r="G95" s="49">
        <f t="shared" si="2"/>
        <v>3699</v>
      </c>
      <c r="H95" s="49"/>
      <c r="I95" s="4" t="s">
        <v>773</v>
      </c>
    </row>
    <row r="96" spans="1:9" ht="15.75" x14ac:dyDescent="0.25">
      <c r="A96" s="3">
        <v>93</v>
      </c>
      <c r="B96" s="13" t="s">
        <v>153</v>
      </c>
      <c r="C96" s="13" t="s">
        <v>121</v>
      </c>
      <c r="D96" s="13" t="s">
        <v>22</v>
      </c>
      <c r="E96" s="16">
        <v>435</v>
      </c>
      <c r="F96" s="4">
        <v>4.5</v>
      </c>
      <c r="G96" s="49">
        <f t="shared" si="2"/>
        <v>1957.5</v>
      </c>
      <c r="H96" s="49"/>
      <c r="I96" s="4" t="s">
        <v>774</v>
      </c>
    </row>
    <row r="97" spans="1:9" ht="15.75" x14ac:dyDescent="0.25">
      <c r="A97" s="3">
        <v>94</v>
      </c>
      <c r="B97" s="13" t="s">
        <v>31</v>
      </c>
      <c r="C97" s="13" t="s">
        <v>154</v>
      </c>
      <c r="D97" s="13" t="s">
        <v>49</v>
      </c>
      <c r="E97" s="16">
        <v>702</v>
      </c>
      <c r="F97" s="4">
        <v>4.5</v>
      </c>
      <c r="G97" s="49">
        <f t="shared" si="2"/>
        <v>3159</v>
      </c>
      <c r="H97" s="49"/>
      <c r="I97" s="4" t="s">
        <v>1145</v>
      </c>
    </row>
    <row r="98" spans="1:9" ht="15.75" x14ac:dyDescent="0.25">
      <c r="A98" s="3">
        <v>95</v>
      </c>
      <c r="B98" s="13" t="s">
        <v>155</v>
      </c>
      <c r="C98" s="13" t="s">
        <v>156</v>
      </c>
      <c r="D98" s="13" t="s">
        <v>33</v>
      </c>
      <c r="E98" s="15">
        <v>321</v>
      </c>
      <c r="F98" s="4">
        <v>4.5</v>
      </c>
      <c r="G98" s="49">
        <f t="shared" si="2"/>
        <v>1444.5</v>
      </c>
      <c r="H98" s="49"/>
      <c r="I98" s="4" t="s">
        <v>775</v>
      </c>
    </row>
    <row r="99" spans="1:9" ht="15.75" x14ac:dyDescent="0.25">
      <c r="A99" s="3">
        <v>96</v>
      </c>
      <c r="B99" s="13" t="s">
        <v>157</v>
      </c>
      <c r="C99" s="13" t="s">
        <v>68</v>
      </c>
      <c r="D99" s="13" t="s">
        <v>33</v>
      </c>
      <c r="E99" s="15">
        <v>823</v>
      </c>
      <c r="F99" s="4">
        <v>4.5</v>
      </c>
      <c r="G99" s="49">
        <f t="shared" si="2"/>
        <v>3703.5</v>
      </c>
      <c r="H99" s="49"/>
      <c r="I99" s="4" t="s">
        <v>776</v>
      </c>
    </row>
    <row r="100" spans="1:9" ht="69" customHeight="1" x14ac:dyDescent="0.25">
      <c r="A100" s="3">
        <v>97</v>
      </c>
      <c r="B100" s="13" t="s">
        <v>156</v>
      </c>
      <c r="C100" s="13" t="s">
        <v>523</v>
      </c>
      <c r="D100" s="13" t="s">
        <v>522</v>
      </c>
      <c r="E100" s="16">
        <v>3199</v>
      </c>
      <c r="F100" s="4">
        <v>4.5</v>
      </c>
      <c r="G100" s="49">
        <f t="shared" si="2"/>
        <v>14395.5</v>
      </c>
      <c r="H100" s="49"/>
      <c r="I100" s="4" t="s">
        <v>777</v>
      </c>
    </row>
    <row r="101" spans="1:9" ht="27" customHeight="1" x14ac:dyDescent="0.25">
      <c r="A101" s="3">
        <v>98</v>
      </c>
      <c r="B101" s="13" t="s">
        <v>124</v>
      </c>
      <c r="C101" s="13" t="s">
        <v>46</v>
      </c>
      <c r="D101" s="13" t="s">
        <v>33</v>
      </c>
      <c r="E101" s="16">
        <v>644</v>
      </c>
      <c r="F101" s="4">
        <v>4.5</v>
      </c>
      <c r="G101" s="49">
        <f t="shared" si="2"/>
        <v>2898</v>
      </c>
      <c r="H101" s="49"/>
      <c r="I101" s="4" t="s">
        <v>778</v>
      </c>
    </row>
    <row r="102" spans="1:9" ht="15.75" x14ac:dyDescent="0.25">
      <c r="A102" s="3">
        <v>99</v>
      </c>
      <c r="B102" s="13" t="s">
        <v>158</v>
      </c>
      <c r="C102" s="13" t="s">
        <v>521</v>
      </c>
      <c r="D102" s="13" t="s">
        <v>520</v>
      </c>
      <c r="E102" s="16">
        <v>2860</v>
      </c>
      <c r="F102" s="4">
        <v>9</v>
      </c>
      <c r="G102" s="49">
        <f t="shared" si="2"/>
        <v>25740</v>
      </c>
      <c r="H102" s="49"/>
      <c r="I102" s="4" t="s">
        <v>779</v>
      </c>
    </row>
    <row r="103" spans="1:9" ht="15.75" x14ac:dyDescent="0.25">
      <c r="A103" s="3">
        <v>100</v>
      </c>
      <c r="B103" s="13" t="s">
        <v>159</v>
      </c>
      <c r="C103" s="13" t="s">
        <v>160</v>
      </c>
      <c r="D103" s="13" t="s">
        <v>161</v>
      </c>
      <c r="E103" s="16">
        <v>511</v>
      </c>
      <c r="F103" s="4">
        <v>4.5</v>
      </c>
      <c r="G103" s="49">
        <f t="shared" si="2"/>
        <v>2299.5</v>
      </c>
      <c r="H103" s="49"/>
      <c r="I103" s="3" t="s">
        <v>780</v>
      </c>
    </row>
    <row r="104" spans="1:9" ht="15.75" x14ac:dyDescent="0.25">
      <c r="A104" s="3">
        <v>101</v>
      </c>
      <c r="B104" s="13" t="s">
        <v>52</v>
      </c>
      <c r="C104" s="13" t="s">
        <v>26</v>
      </c>
      <c r="D104" s="13" t="s">
        <v>130</v>
      </c>
      <c r="E104" s="16">
        <v>788</v>
      </c>
      <c r="F104" s="4">
        <v>4.5</v>
      </c>
      <c r="G104" s="49">
        <f t="shared" ref="G104:G106" si="3">SUM(E104*F104)</f>
        <v>3546</v>
      </c>
      <c r="H104" s="49"/>
      <c r="I104" s="4" t="s">
        <v>785</v>
      </c>
    </row>
    <row r="105" spans="1:9" ht="15.75" x14ac:dyDescent="0.25">
      <c r="A105" s="3">
        <v>102</v>
      </c>
      <c r="B105" s="13" t="s">
        <v>114</v>
      </c>
      <c r="C105" s="13" t="s">
        <v>135</v>
      </c>
      <c r="D105" s="13" t="s">
        <v>33</v>
      </c>
      <c r="E105" s="16">
        <v>668</v>
      </c>
      <c r="F105" s="4">
        <v>4.5</v>
      </c>
      <c r="G105" s="49">
        <f t="shared" si="3"/>
        <v>3006</v>
      </c>
      <c r="H105" s="49"/>
      <c r="I105" s="4" t="s">
        <v>786</v>
      </c>
    </row>
    <row r="106" spans="1:9" ht="15.75" x14ac:dyDescent="0.25">
      <c r="A106" s="3">
        <v>103</v>
      </c>
      <c r="B106" s="13" t="s">
        <v>170</v>
      </c>
      <c r="C106" s="13" t="s">
        <v>171</v>
      </c>
      <c r="D106" s="13" t="s">
        <v>33</v>
      </c>
      <c r="E106" s="16">
        <v>126</v>
      </c>
      <c r="F106" s="4">
        <v>4.5</v>
      </c>
      <c r="G106" s="49">
        <f t="shared" si="3"/>
        <v>567</v>
      </c>
      <c r="H106" s="49"/>
      <c r="I106" s="4" t="s">
        <v>787</v>
      </c>
    </row>
    <row r="107" spans="1:9" ht="15.75" x14ac:dyDescent="0.25">
      <c r="A107" s="3">
        <v>104</v>
      </c>
      <c r="B107" s="13" t="s">
        <v>162</v>
      </c>
      <c r="C107" s="13" t="s">
        <v>11</v>
      </c>
      <c r="D107" s="13" t="s">
        <v>33</v>
      </c>
      <c r="E107" s="16">
        <v>201</v>
      </c>
      <c r="F107" s="4">
        <v>4.5</v>
      </c>
      <c r="G107" s="49">
        <f t="shared" si="2"/>
        <v>904.5</v>
      </c>
      <c r="H107" s="49"/>
      <c r="I107" s="4" t="s">
        <v>723</v>
      </c>
    </row>
    <row r="108" spans="1:9" ht="18" customHeight="1" x14ac:dyDescent="0.25">
      <c r="A108" s="3">
        <v>105</v>
      </c>
      <c r="B108" s="13" t="s">
        <v>511</v>
      </c>
      <c r="C108" s="13" t="s">
        <v>172</v>
      </c>
      <c r="D108" s="13" t="s">
        <v>519</v>
      </c>
      <c r="E108" s="16">
        <v>120</v>
      </c>
      <c r="F108" s="4">
        <v>4.5</v>
      </c>
      <c r="G108" s="49">
        <f t="shared" ref="G108" si="4">SUM(E108*F108)</f>
        <v>540</v>
      </c>
      <c r="H108" s="49"/>
      <c r="I108" s="4" t="s">
        <v>788</v>
      </c>
    </row>
    <row r="109" spans="1:9" ht="15.75" x14ac:dyDescent="0.25">
      <c r="A109" s="3">
        <v>106</v>
      </c>
      <c r="B109" s="101" t="s">
        <v>171</v>
      </c>
      <c r="C109" s="13" t="s">
        <v>1138</v>
      </c>
      <c r="D109" s="13"/>
      <c r="E109" s="16">
        <v>285</v>
      </c>
      <c r="F109" s="4">
        <v>4.5</v>
      </c>
      <c r="G109" s="49">
        <f t="shared" si="2"/>
        <v>1282.5</v>
      </c>
      <c r="H109" s="49"/>
      <c r="I109" s="4"/>
    </row>
    <row r="110" spans="1:9" ht="15.75" x14ac:dyDescent="0.25">
      <c r="A110" s="3">
        <v>107</v>
      </c>
      <c r="B110" s="13" t="s">
        <v>163</v>
      </c>
      <c r="C110" s="13" t="s">
        <v>163</v>
      </c>
      <c r="D110" s="13" t="s">
        <v>33</v>
      </c>
      <c r="E110" s="16">
        <v>200</v>
      </c>
      <c r="F110" s="4">
        <v>4.5</v>
      </c>
      <c r="G110" s="49">
        <f t="shared" si="2"/>
        <v>900</v>
      </c>
      <c r="H110" s="49"/>
      <c r="I110" s="67" t="s">
        <v>781</v>
      </c>
    </row>
    <row r="111" spans="1:9" ht="15.75" x14ac:dyDescent="0.25">
      <c r="A111" s="3">
        <v>108</v>
      </c>
      <c r="B111" s="13" t="s">
        <v>164</v>
      </c>
      <c r="C111" s="13" t="s">
        <v>165</v>
      </c>
      <c r="D111" s="13" t="s">
        <v>33</v>
      </c>
      <c r="E111" s="16">
        <v>327</v>
      </c>
      <c r="F111" s="4">
        <v>4.5</v>
      </c>
      <c r="G111" s="49">
        <f t="shared" si="2"/>
        <v>1471.5</v>
      </c>
      <c r="H111" s="49"/>
      <c r="I111" s="4" t="s">
        <v>782</v>
      </c>
    </row>
    <row r="112" spans="1:9" ht="31.5" customHeight="1" x14ac:dyDescent="0.25">
      <c r="A112" s="3">
        <v>109</v>
      </c>
      <c r="B112" s="13" t="s">
        <v>165</v>
      </c>
      <c r="C112" s="13" t="s">
        <v>46</v>
      </c>
      <c r="D112" s="13" t="s">
        <v>97</v>
      </c>
      <c r="E112" s="16">
        <v>666</v>
      </c>
      <c r="F112" s="4">
        <v>4.5</v>
      </c>
      <c r="G112" s="49">
        <f t="shared" ref="G112" si="5">SUM(E112*F112)</f>
        <v>2997</v>
      </c>
      <c r="H112" s="49"/>
      <c r="I112" s="4" t="s">
        <v>789</v>
      </c>
    </row>
    <row r="113" spans="1:9" ht="15.75" x14ac:dyDescent="0.25">
      <c r="A113" s="3">
        <v>110</v>
      </c>
      <c r="B113" s="13" t="s">
        <v>166</v>
      </c>
      <c r="C113" s="13" t="s">
        <v>98</v>
      </c>
      <c r="D113" s="13" t="s">
        <v>33</v>
      </c>
      <c r="E113" s="15">
        <v>238</v>
      </c>
      <c r="F113" s="4">
        <v>4.5</v>
      </c>
      <c r="G113" s="49">
        <f t="shared" si="2"/>
        <v>1071</v>
      </c>
      <c r="H113" s="49"/>
      <c r="I113" s="4" t="s">
        <v>783</v>
      </c>
    </row>
    <row r="114" spans="1:9" ht="15.75" x14ac:dyDescent="0.25">
      <c r="A114" s="3">
        <v>111</v>
      </c>
      <c r="B114" s="103" t="s">
        <v>167</v>
      </c>
      <c r="C114" s="13" t="s">
        <v>168</v>
      </c>
      <c r="D114" s="13" t="s">
        <v>33</v>
      </c>
      <c r="E114" s="15">
        <v>554</v>
      </c>
      <c r="F114" s="4">
        <v>4.5</v>
      </c>
      <c r="G114" s="49">
        <f t="shared" si="2"/>
        <v>2493</v>
      </c>
      <c r="H114" s="49"/>
      <c r="I114" s="6" t="s">
        <v>1144</v>
      </c>
    </row>
    <row r="115" spans="1:9" ht="15.75" x14ac:dyDescent="0.25">
      <c r="A115" s="3">
        <v>112</v>
      </c>
      <c r="B115" s="13" t="s">
        <v>173</v>
      </c>
      <c r="C115" s="13" t="s">
        <v>98</v>
      </c>
      <c r="D115" s="13" t="s">
        <v>33</v>
      </c>
      <c r="E115" s="15">
        <v>216</v>
      </c>
      <c r="F115" s="4">
        <v>4.5</v>
      </c>
      <c r="G115" s="49">
        <f t="shared" si="2"/>
        <v>972</v>
      </c>
      <c r="H115" s="49"/>
      <c r="I115" s="3" t="s">
        <v>790</v>
      </c>
    </row>
    <row r="116" spans="1:9" ht="15.75" x14ac:dyDescent="0.25">
      <c r="A116" s="3">
        <v>113</v>
      </c>
      <c r="B116" s="13" t="s">
        <v>174</v>
      </c>
      <c r="C116" s="13" t="s">
        <v>81</v>
      </c>
      <c r="D116" s="13" t="s">
        <v>175</v>
      </c>
      <c r="E116" s="15">
        <v>1125</v>
      </c>
      <c r="F116" s="4">
        <v>4.5</v>
      </c>
      <c r="G116" s="49">
        <f t="shared" si="2"/>
        <v>5062.5</v>
      </c>
      <c r="H116" s="49"/>
      <c r="I116" s="4" t="s">
        <v>791</v>
      </c>
    </row>
    <row r="117" spans="1:9" ht="15.75" x14ac:dyDescent="0.25">
      <c r="A117" s="3">
        <v>114</v>
      </c>
      <c r="B117" s="13" t="s">
        <v>122</v>
      </c>
      <c r="C117" s="13" t="s">
        <v>7</v>
      </c>
      <c r="D117" s="13" t="s">
        <v>176</v>
      </c>
      <c r="E117" s="15">
        <v>711</v>
      </c>
      <c r="F117" s="4">
        <v>4.5</v>
      </c>
      <c r="G117" s="49">
        <f t="shared" si="2"/>
        <v>3199.5</v>
      </c>
      <c r="H117" s="49"/>
      <c r="I117" s="4" t="s">
        <v>792</v>
      </c>
    </row>
    <row r="118" spans="1:9" ht="15.75" x14ac:dyDescent="0.25">
      <c r="A118" s="3">
        <v>115</v>
      </c>
      <c r="B118" s="13" t="s">
        <v>137</v>
      </c>
      <c r="C118" s="13" t="s">
        <v>158</v>
      </c>
      <c r="D118" s="13" t="s">
        <v>33</v>
      </c>
      <c r="E118" s="15">
        <v>325</v>
      </c>
      <c r="F118" s="4">
        <v>4.5</v>
      </c>
      <c r="G118" s="49">
        <f t="shared" ref="G118" si="6">SUM(E118*F118)</f>
        <v>1462.5</v>
      </c>
      <c r="H118" s="49"/>
      <c r="I118" s="4" t="s">
        <v>784</v>
      </c>
    </row>
    <row r="119" spans="1:9" ht="18.75" customHeight="1" x14ac:dyDescent="0.25">
      <c r="A119" s="3">
        <v>116</v>
      </c>
      <c r="B119" s="13" t="s">
        <v>172</v>
      </c>
      <c r="C119" s="13" t="s">
        <v>121</v>
      </c>
      <c r="D119" s="13" t="s">
        <v>519</v>
      </c>
      <c r="E119" s="15">
        <v>1236</v>
      </c>
      <c r="F119" s="4">
        <v>4.5</v>
      </c>
      <c r="G119" s="49">
        <f t="shared" si="2"/>
        <v>5562</v>
      </c>
      <c r="H119" s="49"/>
      <c r="I119" s="4" t="s">
        <v>793</v>
      </c>
    </row>
    <row r="120" spans="1:9" ht="15.75" x14ac:dyDescent="0.25">
      <c r="A120" s="3">
        <v>117</v>
      </c>
      <c r="B120" s="28" t="s">
        <v>97</v>
      </c>
      <c r="C120" s="28" t="s">
        <v>177</v>
      </c>
      <c r="D120" s="28" t="s">
        <v>33</v>
      </c>
      <c r="E120" s="20">
        <v>801</v>
      </c>
      <c r="F120" s="4">
        <v>4.5</v>
      </c>
      <c r="G120" s="49">
        <f t="shared" si="2"/>
        <v>3604.5</v>
      </c>
      <c r="H120" s="49"/>
      <c r="I120" s="4" t="s">
        <v>794</v>
      </c>
    </row>
    <row r="121" spans="1:9" ht="15.75" x14ac:dyDescent="0.25">
      <c r="A121" s="3">
        <v>118</v>
      </c>
      <c r="B121" s="13" t="s">
        <v>512</v>
      </c>
      <c r="C121" s="28" t="s">
        <v>57</v>
      </c>
      <c r="D121" s="28" t="s">
        <v>178</v>
      </c>
      <c r="E121" s="20">
        <v>119</v>
      </c>
      <c r="F121" s="4">
        <v>4.5</v>
      </c>
      <c r="G121" s="49">
        <f t="shared" si="2"/>
        <v>535.5</v>
      </c>
      <c r="H121" s="49"/>
      <c r="I121" s="67" t="s">
        <v>795</v>
      </c>
    </row>
    <row r="122" spans="1:9" ht="15.75" x14ac:dyDescent="0.25">
      <c r="A122" s="3">
        <v>119</v>
      </c>
      <c r="B122" s="13" t="s">
        <v>179</v>
      </c>
      <c r="C122" s="13" t="s">
        <v>519</v>
      </c>
      <c r="D122" s="13" t="s">
        <v>180</v>
      </c>
      <c r="E122" s="15">
        <v>188</v>
      </c>
      <c r="F122" s="4">
        <v>4.5</v>
      </c>
      <c r="G122" s="49">
        <f t="shared" si="2"/>
        <v>846</v>
      </c>
      <c r="H122" s="49"/>
      <c r="I122" s="36" t="s">
        <v>723</v>
      </c>
    </row>
    <row r="123" spans="1:9" ht="63" x14ac:dyDescent="0.25">
      <c r="A123" s="3">
        <v>120</v>
      </c>
      <c r="B123" s="103" t="s">
        <v>181</v>
      </c>
      <c r="C123" s="13" t="s">
        <v>182</v>
      </c>
      <c r="D123" s="13" t="s">
        <v>183</v>
      </c>
      <c r="E123" s="15">
        <v>422</v>
      </c>
      <c r="F123" s="4">
        <v>4.5</v>
      </c>
      <c r="G123" s="49">
        <f t="shared" si="2"/>
        <v>1899</v>
      </c>
      <c r="H123" s="49"/>
      <c r="I123" s="3" t="s">
        <v>1143</v>
      </c>
    </row>
    <row r="124" spans="1:9" ht="15.75" x14ac:dyDescent="0.25">
      <c r="A124" s="3">
        <v>121</v>
      </c>
      <c r="B124" s="13" t="s">
        <v>184</v>
      </c>
      <c r="C124" s="13" t="s">
        <v>120</v>
      </c>
      <c r="D124" s="13" t="s">
        <v>156</v>
      </c>
      <c r="E124" s="15">
        <v>1124</v>
      </c>
      <c r="F124" s="4">
        <v>4.5</v>
      </c>
      <c r="G124" s="49">
        <f t="shared" si="2"/>
        <v>5058</v>
      </c>
      <c r="H124" s="49"/>
      <c r="I124" s="4" t="s">
        <v>796</v>
      </c>
    </row>
    <row r="125" spans="1:9" ht="31.5" x14ac:dyDescent="0.25">
      <c r="A125" s="3">
        <v>122</v>
      </c>
      <c r="B125" s="13" t="s">
        <v>185</v>
      </c>
      <c r="C125" s="13" t="s">
        <v>88</v>
      </c>
      <c r="D125" s="13" t="s">
        <v>106</v>
      </c>
      <c r="E125" s="15">
        <v>122</v>
      </c>
      <c r="F125" s="4">
        <v>4.5</v>
      </c>
      <c r="G125" s="49">
        <f t="shared" si="2"/>
        <v>549</v>
      </c>
      <c r="H125" s="49"/>
      <c r="I125" s="4" t="s">
        <v>797</v>
      </c>
    </row>
    <row r="126" spans="1:9" ht="15.75" x14ac:dyDescent="0.25">
      <c r="A126" s="3">
        <v>123</v>
      </c>
      <c r="B126" s="13" t="s">
        <v>186</v>
      </c>
      <c r="C126" s="13" t="s">
        <v>7</v>
      </c>
      <c r="D126" s="13" t="s">
        <v>33</v>
      </c>
      <c r="E126" s="15">
        <v>102</v>
      </c>
      <c r="F126" s="4">
        <v>4.5</v>
      </c>
      <c r="G126" s="49">
        <f t="shared" si="2"/>
        <v>459</v>
      </c>
      <c r="H126" s="49"/>
      <c r="I126" s="4" t="s">
        <v>798</v>
      </c>
    </row>
    <row r="127" spans="1:9" ht="15.75" x14ac:dyDescent="0.25">
      <c r="A127" s="3">
        <v>124</v>
      </c>
      <c r="B127" s="13" t="s">
        <v>187</v>
      </c>
      <c r="C127" s="13" t="s">
        <v>188</v>
      </c>
      <c r="D127" s="13" t="s">
        <v>189</v>
      </c>
      <c r="E127" s="15">
        <v>90</v>
      </c>
      <c r="F127" s="4">
        <v>4.5</v>
      </c>
      <c r="G127" s="49">
        <f t="shared" si="2"/>
        <v>405</v>
      </c>
      <c r="H127" s="49"/>
      <c r="I127" s="36" t="s">
        <v>723</v>
      </c>
    </row>
    <row r="128" spans="1:9" ht="15.75" x14ac:dyDescent="0.25">
      <c r="A128" s="3">
        <v>125</v>
      </c>
      <c r="B128" s="13" t="s">
        <v>190</v>
      </c>
      <c r="C128" s="13" t="s">
        <v>191</v>
      </c>
      <c r="D128" s="13" t="s">
        <v>33</v>
      </c>
      <c r="E128" s="15">
        <v>191</v>
      </c>
      <c r="F128" s="4">
        <v>4.5</v>
      </c>
      <c r="G128" s="49">
        <f t="shared" si="2"/>
        <v>859.5</v>
      </c>
      <c r="H128" s="49"/>
      <c r="I128" s="4" t="s">
        <v>799</v>
      </c>
    </row>
    <row r="129" spans="1:9" ht="15.75" x14ac:dyDescent="0.25">
      <c r="A129" s="3">
        <v>126</v>
      </c>
      <c r="B129" s="13" t="s">
        <v>168</v>
      </c>
      <c r="C129" s="13" t="s">
        <v>98</v>
      </c>
      <c r="D129" s="13" t="s">
        <v>33</v>
      </c>
      <c r="E129" s="15">
        <v>173</v>
      </c>
      <c r="F129" s="4">
        <v>4.5</v>
      </c>
      <c r="G129" s="49">
        <f t="shared" si="2"/>
        <v>778.5</v>
      </c>
      <c r="H129" s="49"/>
      <c r="I129" s="4" t="s">
        <v>800</v>
      </c>
    </row>
    <row r="130" spans="1:9" ht="15.75" x14ac:dyDescent="0.25">
      <c r="A130" s="3">
        <v>127</v>
      </c>
      <c r="B130" s="13" t="s">
        <v>191</v>
      </c>
      <c r="C130" s="13" t="s">
        <v>7</v>
      </c>
      <c r="D130" s="13" t="s">
        <v>175</v>
      </c>
      <c r="E130" s="15">
        <v>463</v>
      </c>
      <c r="F130" s="4">
        <v>4.5</v>
      </c>
      <c r="G130" s="49">
        <f t="shared" si="2"/>
        <v>2083.5</v>
      </c>
      <c r="H130" s="49"/>
      <c r="I130" s="4" t="s">
        <v>801</v>
      </c>
    </row>
    <row r="131" spans="1:9" ht="31.5" x14ac:dyDescent="0.25">
      <c r="A131" s="3">
        <v>128</v>
      </c>
      <c r="B131" s="13" t="s">
        <v>502</v>
      </c>
      <c r="C131" s="13" t="s">
        <v>7</v>
      </c>
      <c r="D131" s="13" t="s">
        <v>33</v>
      </c>
      <c r="E131" s="15">
        <v>703</v>
      </c>
      <c r="F131" s="4">
        <v>4.5</v>
      </c>
      <c r="G131" s="49">
        <f t="shared" si="2"/>
        <v>3163.5</v>
      </c>
      <c r="H131" s="49"/>
      <c r="I131" s="4" t="s">
        <v>802</v>
      </c>
    </row>
    <row r="132" spans="1:9" ht="15.75" x14ac:dyDescent="0.25">
      <c r="A132" s="3">
        <v>129</v>
      </c>
      <c r="B132" s="13" t="s">
        <v>192</v>
      </c>
      <c r="C132" s="13" t="s">
        <v>191</v>
      </c>
      <c r="D132" s="13" t="s">
        <v>33</v>
      </c>
      <c r="E132" s="15">
        <v>350</v>
      </c>
      <c r="F132" s="4">
        <v>4.5</v>
      </c>
      <c r="G132" s="49">
        <f t="shared" si="2"/>
        <v>1575</v>
      </c>
      <c r="H132" s="49"/>
      <c r="I132" s="4" t="s">
        <v>803</v>
      </c>
    </row>
    <row r="133" spans="1:9" ht="46.5" customHeight="1" x14ac:dyDescent="0.25">
      <c r="A133" s="3">
        <v>130</v>
      </c>
      <c r="B133" s="13" t="s">
        <v>193</v>
      </c>
      <c r="C133" s="13" t="s">
        <v>194</v>
      </c>
      <c r="D133" s="13" t="s">
        <v>195</v>
      </c>
      <c r="E133" s="15">
        <v>3430</v>
      </c>
      <c r="F133" s="4">
        <v>4.5</v>
      </c>
      <c r="G133" s="49">
        <f t="shared" si="2"/>
        <v>15435</v>
      </c>
      <c r="H133" s="49"/>
      <c r="I133" s="4" t="s">
        <v>804</v>
      </c>
    </row>
    <row r="134" spans="1:9" ht="38.25" customHeight="1" x14ac:dyDescent="0.25">
      <c r="A134" s="3">
        <v>131</v>
      </c>
      <c r="B134" s="13" t="s">
        <v>175</v>
      </c>
      <c r="C134" s="13" t="s">
        <v>513</v>
      </c>
      <c r="D134" s="13" t="s">
        <v>196</v>
      </c>
      <c r="E134" s="15">
        <v>1441</v>
      </c>
      <c r="F134" s="4">
        <v>4.5</v>
      </c>
      <c r="G134" s="49">
        <f t="shared" si="2"/>
        <v>6484.5</v>
      </c>
      <c r="H134" s="49"/>
      <c r="I134" s="4" t="s">
        <v>805</v>
      </c>
    </row>
    <row r="135" spans="1:9" ht="15.75" x14ac:dyDescent="0.25">
      <c r="A135" s="3">
        <v>132</v>
      </c>
      <c r="B135" s="13" t="s">
        <v>74</v>
      </c>
      <c r="C135" s="13" t="s">
        <v>519</v>
      </c>
      <c r="D135" s="13" t="s">
        <v>121</v>
      </c>
      <c r="E135" s="15">
        <v>950</v>
      </c>
      <c r="F135" s="4">
        <v>4.5</v>
      </c>
      <c r="G135" s="49">
        <f t="shared" si="2"/>
        <v>4275</v>
      </c>
      <c r="H135" s="49"/>
      <c r="I135" s="4" t="s">
        <v>806</v>
      </c>
    </row>
    <row r="136" spans="1:9" ht="15.75" x14ac:dyDescent="0.25">
      <c r="A136" s="3">
        <v>133</v>
      </c>
      <c r="B136" s="13" t="s">
        <v>120</v>
      </c>
      <c r="C136" s="13" t="s">
        <v>514</v>
      </c>
      <c r="D136" s="13" t="s">
        <v>515</v>
      </c>
      <c r="E136" s="15">
        <v>572</v>
      </c>
      <c r="F136" s="4">
        <v>4.5</v>
      </c>
      <c r="G136" s="49">
        <f t="shared" si="2"/>
        <v>2574</v>
      </c>
      <c r="H136" s="49"/>
      <c r="I136" s="4" t="s">
        <v>807</v>
      </c>
    </row>
    <row r="137" spans="1:9" ht="15.75" x14ac:dyDescent="0.25">
      <c r="A137" s="3">
        <v>134</v>
      </c>
      <c r="B137" s="28" t="s">
        <v>16</v>
      </c>
      <c r="C137" s="28" t="s">
        <v>197</v>
      </c>
      <c r="D137" s="28" t="s">
        <v>11</v>
      </c>
      <c r="E137" s="20">
        <v>512</v>
      </c>
      <c r="F137" s="4">
        <v>4.5</v>
      </c>
      <c r="G137" s="49">
        <f t="shared" si="2"/>
        <v>2304</v>
      </c>
      <c r="H137" s="49"/>
      <c r="I137" s="4" t="s">
        <v>808</v>
      </c>
    </row>
    <row r="138" spans="1:9" ht="15.75" x14ac:dyDescent="0.25">
      <c r="A138" s="3">
        <v>135</v>
      </c>
      <c r="B138" s="102" t="s">
        <v>1142</v>
      </c>
      <c r="C138" s="28" t="s">
        <v>1138</v>
      </c>
      <c r="D138" s="28"/>
      <c r="E138" s="20">
        <v>220</v>
      </c>
      <c r="F138" s="4">
        <v>4.5</v>
      </c>
      <c r="G138" s="49">
        <f t="shared" si="2"/>
        <v>990</v>
      </c>
      <c r="H138" s="49"/>
      <c r="I138" s="4"/>
    </row>
    <row r="139" spans="1:9" ht="15.75" x14ac:dyDescent="0.25">
      <c r="A139" s="3">
        <v>136</v>
      </c>
      <c r="B139" s="13" t="s">
        <v>628</v>
      </c>
      <c r="C139" s="13" t="s">
        <v>101</v>
      </c>
      <c r="D139" s="13" t="s">
        <v>105</v>
      </c>
      <c r="E139" s="20">
        <v>235</v>
      </c>
      <c r="F139" s="4">
        <v>4.5</v>
      </c>
      <c r="G139" s="49">
        <f t="shared" ref="G139:G145" si="7">SUM(E139*F139)</f>
        <v>1057.5</v>
      </c>
      <c r="H139" s="49"/>
      <c r="I139" s="4" t="s">
        <v>809</v>
      </c>
    </row>
    <row r="140" spans="1:9" ht="15.75" x14ac:dyDescent="0.25">
      <c r="A140" s="3">
        <v>137</v>
      </c>
      <c r="B140" s="13" t="s">
        <v>198</v>
      </c>
      <c r="C140" s="13" t="s">
        <v>199</v>
      </c>
      <c r="D140" s="13" t="s">
        <v>64</v>
      </c>
      <c r="E140" s="20">
        <v>86</v>
      </c>
      <c r="F140" s="4">
        <v>4.5</v>
      </c>
      <c r="G140" s="49">
        <f t="shared" si="7"/>
        <v>387</v>
      </c>
      <c r="H140" s="49"/>
      <c r="I140" s="4" t="s">
        <v>810</v>
      </c>
    </row>
    <row r="141" spans="1:9" ht="31.5" x14ac:dyDescent="0.25">
      <c r="A141" s="3">
        <v>138</v>
      </c>
      <c r="B141" s="13" t="s">
        <v>200</v>
      </c>
      <c r="C141" s="13" t="s">
        <v>75</v>
      </c>
      <c r="D141" s="13" t="s">
        <v>185</v>
      </c>
      <c r="E141" s="20">
        <v>288</v>
      </c>
      <c r="F141" s="4">
        <v>4.5</v>
      </c>
      <c r="G141" s="49">
        <f t="shared" si="7"/>
        <v>1296</v>
      </c>
      <c r="H141" s="49"/>
      <c r="I141" s="4" t="s">
        <v>811</v>
      </c>
    </row>
    <row r="142" spans="1:9" ht="31.5" x14ac:dyDescent="0.25">
      <c r="A142" s="3">
        <v>139</v>
      </c>
      <c r="B142" s="13" t="s">
        <v>201</v>
      </c>
      <c r="C142" s="13" t="s">
        <v>16</v>
      </c>
      <c r="D142" s="13" t="s">
        <v>13</v>
      </c>
      <c r="E142" s="20">
        <v>107</v>
      </c>
      <c r="F142" s="4">
        <v>4.5</v>
      </c>
      <c r="G142" s="49">
        <f t="shared" si="7"/>
        <v>481.5</v>
      </c>
      <c r="H142" s="49"/>
      <c r="I142" s="4" t="s">
        <v>812</v>
      </c>
    </row>
    <row r="143" spans="1:9" ht="31.5" x14ac:dyDescent="0.25">
      <c r="A143" s="3">
        <v>140</v>
      </c>
      <c r="B143" s="13" t="s">
        <v>202</v>
      </c>
      <c r="C143" s="13" t="s">
        <v>31</v>
      </c>
      <c r="D143" s="13" t="s">
        <v>49</v>
      </c>
      <c r="E143" s="20">
        <v>258</v>
      </c>
      <c r="F143" s="4">
        <v>4.5</v>
      </c>
      <c r="G143" s="49">
        <f t="shared" si="7"/>
        <v>1161</v>
      </c>
      <c r="H143" s="49"/>
      <c r="I143" s="3" t="s">
        <v>721</v>
      </c>
    </row>
    <row r="144" spans="1:9" ht="31.5" x14ac:dyDescent="0.25">
      <c r="A144" s="3">
        <v>141</v>
      </c>
      <c r="B144" s="13" t="s">
        <v>203</v>
      </c>
      <c r="C144" s="13" t="s">
        <v>172</v>
      </c>
      <c r="D144" s="13" t="s">
        <v>22</v>
      </c>
      <c r="E144" s="20">
        <v>561</v>
      </c>
      <c r="F144" s="4">
        <v>4.5</v>
      </c>
      <c r="G144" s="49">
        <f t="shared" si="7"/>
        <v>2524.5</v>
      </c>
      <c r="H144" s="49"/>
      <c r="I144" s="4" t="s">
        <v>813</v>
      </c>
    </row>
    <row r="145" spans="1:10" ht="31.5" x14ac:dyDescent="0.25">
      <c r="A145" s="3">
        <v>142</v>
      </c>
      <c r="B145" s="13" t="s">
        <v>204</v>
      </c>
      <c r="C145" s="13" t="s">
        <v>97</v>
      </c>
      <c r="D145" s="13" t="s">
        <v>96</v>
      </c>
      <c r="E145" s="20">
        <v>102</v>
      </c>
      <c r="F145" s="4">
        <v>4.5</v>
      </c>
      <c r="G145" s="49">
        <f t="shared" si="7"/>
        <v>459</v>
      </c>
      <c r="H145" s="49"/>
      <c r="I145" s="4" t="s">
        <v>794</v>
      </c>
    </row>
    <row r="146" spans="1:10" ht="15.75" x14ac:dyDescent="0.25">
      <c r="A146" s="170" t="s">
        <v>205</v>
      </c>
      <c r="B146" s="170"/>
      <c r="C146" s="170"/>
      <c r="D146" s="170"/>
      <c r="E146" s="21">
        <f>SUM(E4:E145)</f>
        <v>86701</v>
      </c>
      <c r="F146" s="11"/>
      <c r="G146" s="50">
        <f>SUM(G4:G145)</f>
        <v>437731</v>
      </c>
      <c r="H146" s="50"/>
      <c r="I146" s="50"/>
    </row>
    <row r="147" spans="1:10" ht="15.75" customHeight="1" x14ac:dyDescent="0.25">
      <c r="A147" s="157" t="s">
        <v>541</v>
      </c>
      <c r="B147" s="158"/>
      <c r="C147" s="158"/>
      <c r="D147" s="158"/>
      <c r="E147" s="158"/>
      <c r="F147" s="158"/>
      <c r="G147" s="158"/>
      <c r="H147" s="125"/>
      <c r="I147" s="125"/>
    </row>
    <row r="148" spans="1:10" ht="15.75" x14ac:dyDescent="0.25">
      <c r="A148" s="3">
        <v>1</v>
      </c>
      <c r="B148" s="13" t="s">
        <v>542</v>
      </c>
      <c r="C148" s="13" t="s">
        <v>558</v>
      </c>
      <c r="D148" s="13" t="s">
        <v>506</v>
      </c>
      <c r="E148" s="15">
        <v>191</v>
      </c>
      <c r="F148" s="4">
        <v>4.5</v>
      </c>
      <c r="G148" s="49">
        <f>E148*F148</f>
        <v>859.5</v>
      </c>
      <c r="H148" s="49"/>
      <c r="I148" s="25"/>
    </row>
    <row r="149" spans="1:10" ht="15.75" x14ac:dyDescent="0.25">
      <c r="A149" s="3">
        <v>2</v>
      </c>
      <c r="B149" s="13" t="s">
        <v>543</v>
      </c>
      <c r="C149" s="13" t="s">
        <v>559</v>
      </c>
      <c r="D149" s="13"/>
      <c r="E149" s="15">
        <v>1303</v>
      </c>
      <c r="F149" s="4">
        <v>4.5</v>
      </c>
      <c r="G149" s="49">
        <f t="shared" ref="G149:G165" si="8">E149*F149</f>
        <v>5863.5</v>
      </c>
      <c r="H149" s="49"/>
      <c r="I149" s="4" t="s">
        <v>841</v>
      </c>
    </row>
    <row r="150" spans="1:10" ht="15.75" x14ac:dyDescent="0.25">
      <c r="A150" s="3">
        <v>3</v>
      </c>
      <c r="B150" s="13" t="s">
        <v>543</v>
      </c>
      <c r="C150" s="13" t="s">
        <v>553</v>
      </c>
      <c r="D150" s="13"/>
      <c r="E150" s="15">
        <v>466</v>
      </c>
      <c r="F150" s="4">
        <v>4.5</v>
      </c>
      <c r="G150" s="49">
        <f>E150*F150</f>
        <v>2097</v>
      </c>
      <c r="H150" s="49"/>
      <c r="I150" s="4" t="s">
        <v>1149</v>
      </c>
    </row>
    <row r="151" spans="1:10" ht="15.75" x14ac:dyDescent="0.25">
      <c r="A151" s="3">
        <v>4</v>
      </c>
      <c r="B151" s="13" t="s">
        <v>544</v>
      </c>
      <c r="C151" s="13" t="s">
        <v>560</v>
      </c>
      <c r="D151" s="13"/>
      <c r="E151" s="15">
        <v>257</v>
      </c>
      <c r="F151" s="4">
        <v>4.5</v>
      </c>
      <c r="G151" s="49">
        <f t="shared" si="8"/>
        <v>1156.5</v>
      </c>
      <c r="H151" s="49"/>
      <c r="I151" s="25"/>
    </row>
    <row r="152" spans="1:10" ht="15.75" x14ac:dyDescent="0.25">
      <c r="A152" s="3">
        <v>5</v>
      </c>
      <c r="B152" s="13" t="s">
        <v>545</v>
      </c>
      <c r="C152" s="13" t="s">
        <v>561</v>
      </c>
      <c r="D152" s="13"/>
      <c r="E152" s="15">
        <v>141</v>
      </c>
      <c r="F152" s="4">
        <v>4.5</v>
      </c>
      <c r="G152" s="49">
        <f t="shared" si="8"/>
        <v>634.5</v>
      </c>
      <c r="H152" s="49"/>
      <c r="I152" s="25"/>
    </row>
    <row r="153" spans="1:10" ht="15.75" x14ac:dyDescent="0.25">
      <c r="A153" s="3">
        <v>6</v>
      </c>
      <c r="B153" s="13" t="s">
        <v>546</v>
      </c>
      <c r="C153" s="13" t="s">
        <v>561</v>
      </c>
      <c r="D153" s="13"/>
      <c r="E153" s="15">
        <v>75</v>
      </c>
      <c r="F153" s="4">
        <v>4.5</v>
      </c>
      <c r="G153" s="49">
        <f t="shared" si="8"/>
        <v>337.5</v>
      </c>
      <c r="H153" s="49"/>
      <c r="I153" s="25"/>
    </row>
    <row r="154" spans="1:10" ht="15.75" x14ac:dyDescent="0.25">
      <c r="A154" s="3">
        <v>7</v>
      </c>
      <c r="B154" s="13" t="s">
        <v>547</v>
      </c>
      <c r="C154" s="13" t="s">
        <v>559</v>
      </c>
      <c r="D154" s="13"/>
      <c r="E154" s="15">
        <v>880</v>
      </c>
      <c r="F154" s="4">
        <v>4.5</v>
      </c>
      <c r="G154" s="49">
        <f t="shared" si="8"/>
        <v>3960</v>
      </c>
      <c r="H154" s="49"/>
      <c r="I154" s="4" t="s">
        <v>842</v>
      </c>
    </row>
    <row r="155" spans="1:10" ht="15.75" x14ac:dyDescent="0.25">
      <c r="A155" s="3">
        <v>8</v>
      </c>
      <c r="B155" s="13" t="s">
        <v>548</v>
      </c>
      <c r="C155" s="13" t="s">
        <v>558</v>
      </c>
      <c r="D155" s="13"/>
      <c r="E155" s="15">
        <v>275</v>
      </c>
      <c r="F155" s="4">
        <v>4.5</v>
      </c>
      <c r="G155" s="49">
        <f t="shared" si="8"/>
        <v>1237.5</v>
      </c>
      <c r="H155" s="49"/>
      <c r="I155" s="4" t="s">
        <v>843</v>
      </c>
    </row>
    <row r="156" spans="1:10" ht="15.75" x14ac:dyDescent="0.25">
      <c r="A156" s="3">
        <v>9</v>
      </c>
      <c r="B156" s="13" t="s">
        <v>556</v>
      </c>
      <c r="C156" s="13" t="s">
        <v>560</v>
      </c>
      <c r="D156" s="13"/>
      <c r="E156" s="15">
        <v>242</v>
      </c>
      <c r="F156" s="4">
        <v>4.5</v>
      </c>
      <c r="G156" s="49">
        <f t="shared" si="8"/>
        <v>1089</v>
      </c>
      <c r="H156" s="49"/>
      <c r="I156" s="36" t="s">
        <v>506</v>
      </c>
    </row>
    <row r="157" spans="1:10" ht="15.75" x14ac:dyDescent="0.25">
      <c r="A157" s="3">
        <v>10</v>
      </c>
      <c r="B157" s="13" t="s">
        <v>550</v>
      </c>
      <c r="C157" s="13" t="s">
        <v>561</v>
      </c>
      <c r="D157" s="13"/>
      <c r="E157" s="15">
        <v>113</v>
      </c>
      <c r="F157" s="4">
        <v>4.5</v>
      </c>
      <c r="G157" s="49">
        <f t="shared" si="8"/>
        <v>508.5</v>
      </c>
      <c r="H157" s="49"/>
      <c r="I157" s="25"/>
    </row>
    <row r="158" spans="1:10" ht="15.75" x14ac:dyDescent="0.25">
      <c r="A158" s="3">
        <v>11</v>
      </c>
      <c r="B158" s="13" t="s">
        <v>551</v>
      </c>
      <c r="C158" s="13" t="s">
        <v>558</v>
      </c>
      <c r="D158" s="13"/>
      <c r="E158" s="15">
        <v>490</v>
      </c>
      <c r="F158" s="4">
        <v>4.5</v>
      </c>
      <c r="G158" s="49">
        <f t="shared" si="8"/>
        <v>2205</v>
      </c>
      <c r="H158" s="49"/>
      <c r="I158" s="25" t="s">
        <v>1150</v>
      </c>
    </row>
    <row r="159" spans="1:10" ht="15.75" x14ac:dyDescent="0.25">
      <c r="A159" s="3">
        <v>12</v>
      </c>
      <c r="B159" s="13" t="s">
        <v>551</v>
      </c>
      <c r="C159" s="13" t="s">
        <v>562</v>
      </c>
      <c r="D159" s="13"/>
      <c r="E159" s="15">
        <v>460</v>
      </c>
      <c r="F159" s="4">
        <v>4.5</v>
      </c>
      <c r="G159" s="49">
        <f t="shared" si="8"/>
        <v>2070</v>
      </c>
      <c r="H159" s="49"/>
      <c r="I159" s="4" t="s">
        <v>844</v>
      </c>
    </row>
    <row r="160" spans="1:10" ht="15.75" x14ac:dyDescent="0.25">
      <c r="A160" s="3">
        <v>13</v>
      </c>
      <c r="B160" s="108" t="s">
        <v>552</v>
      </c>
      <c r="C160" s="108" t="s">
        <v>562</v>
      </c>
      <c r="D160" s="108"/>
      <c r="E160" s="110">
        <v>645</v>
      </c>
      <c r="F160" s="135">
        <v>4.5</v>
      </c>
      <c r="G160" s="136">
        <f t="shared" si="8"/>
        <v>2902.5</v>
      </c>
      <c r="H160" s="136"/>
      <c r="I160" s="135" t="s">
        <v>1158</v>
      </c>
      <c r="J160" t="s">
        <v>506</v>
      </c>
    </row>
    <row r="161" spans="1:10" ht="15.75" x14ac:dyDescent="0.25">
      <c r="A161" s="3">
        <v>14</v>
      </c>
      <c r="B161" s="108" t="s">
        <v>557</v>
      </c>
      <c r="C161" s="108" t="s">
        <v>563</v>
      </c>
      <c r="D161" s="108" t="s">
        <v>243</v>
      </c>
      <c r="E161" s="110">
        <v>406</v>
      </c>
      <c r="F161" s="135">
        <v>4.5</v>
      </c>
      <c r="G161" s="136">
        <f t="shared" si="8"/>
        <v>1827</v>
      </c>
      <c r="H161" s="136"/>
      <c r="I161" s="135" t="s">
        <v>845</v>
      </c>
      <c r="J161" t="s">
        <v>506</v>
      </c>
    </row>
    <row r="162" spans="1:10" ht="15.75" x14ac:dyDescent="0.25">
      <c r="A162" s="3">
        <v>15</v>
      </c>
      <c r="B162" s="108" t="s">
        <v>553</v>
      </c>
      <c r="C162" s="108" t="s">
        <v>558</v>
      </c>
      <c r="D162" s="108" t="s">
        <v>243</v>
      </c>
      <c r="E162" s="110">
        <v>527</v>
      </c>
      <c r="F162" s="135">
        <v>4.5</v>
      </c>
      <c r="G162" s="136">
        <f t="shared" si="8"/>
        <v>2371.5</v>
      </c>
      <c r="H162" s="136"/>
      <c r="I162" s="135" t="s">
        <v>1151</v>
      </c>
      <c r="J162" t="s">
        <v>506</v>
      </c>
    </row>
    <row r="163" spans="1:10" ht="15.75" x14ac:dyDescent="0.25">
      <c r="A163" s="3">
        <v>16</v>
      </c>
      <c r="B163" s="108" t="s">
        <v>554</v>
      </c>
      <c r="C163" s="108" t="s">
        <v>561</v>
      </c>
      <c r="D163" s="108"/>
      <c r="E163" s="110">
        <v>172</v>
      </c>
      <c r="F163" s="135">
        <v>4.5</v>
      </c>
      <c r="G163" s="136">
        <f t="shared" si="8"/>
        <v>774</v>
      </c>
      <c r="H163" s="136"/>
      <c r="I163" s="137"/>
    </row>
    <row r="164" spans="1:10" ht="15.75" x14ac:dyDescent="0.25">
      <c r="A164" s="3">
        <v>17</v>
      </c>
      <c r="B164" s="108" t="s">
        <v>555</v>
      </c>
      <c r="C164" s="108" t="s">
        <v>558</v>
      </c>
      <c r="D164" s="108"/>
      <c r="E164" s="110">
        <v>496</v>
      </c>
      <c r="F164" s="135">
        <v>4.5</v>
      </c>
      <c r="G164" s="136">
        <f t="shared" si="8"/>
        <v>2232</v>
      </c>
      <c r="H164" s="136"/>
      <c r="I164" s="135" t="s">
        <v>846</v>
      </c>
      <c r="J164" t="s">
        <v>506</v>
      </c>
    </row>
    <row r="165" spans="1:10" ht="31.5" x14ac:dyDescent="0.25">
      <c r="A165" s="3">
        <v>18</v>
      </c>
      <c r="B165" s="108" t="s">
        <v>565</v>
      </c>
      <c r="C165" s="108" t="s">
        <v>506</v>
      </c>
      <c r="D165" s="108"/>
      <c r="E165" s="110">
        <v>148</v>
      </c>
      <c r="F165" s="135">
        <v>6</v>
      </c>
      <c r="G165" s="136">
        <f t="shared" si="8"/>
        <v>888</v>
      </c>
      <c r="H165" s="136"/>
      <c r="I165" s="137"/>
    </row>
    <row r="166" spans="1:10" ht="15.75" x14ac:dyDescent="0.25">
      <c r="A166" s="170" t="s">
        <v>564</v>
      </c>
      <c r="B166" s="170"/>
      <c r="C166" s="170"/>
      <c r="D166" s="170"/>
      <c r="E166" s="21">
        <f>SUM(E148:E165)</f>
        <v>7287</v>
      </c>
      <c r="F166" s="11"/>
      <c r="G166" s="50">
        <f>SUM(G148:G165)</f>
        <v>33013.5</v>
      </c>
      <c r="H166" s="50"/>
      <c r="I166" s="50"/>
    </row>
    <row r="167" spans="1:10" ht="15.75" customHeight="1" x14ac:dyDescent="0.25">
      <c r="A167" s="157" t="s">
        <v>566</v>
      </c>
      <c r="B167" s="158"/>
      <c r="C167" s="158"/>
      <c r="D167" s="158"/>
      <c r="E167" s="158"/>
      <c r="F167" s="158"/>
      <c r="G167" s="158"/>
      <c r="H167" s="125"/>
      <c r="I167" s="125"/>
    </row>
    <row r="168" spans="1:10" ht="47.25" x14ac:dyDescent="0.25">
      <c r="A168" s="3">
        <v>1</v>
      </c>
      <c r="B168" s="13" t="s">
        <v>567</v>
      </c>
      <c r="C168" s="13" t="s">
        <v>577</v>
      </c>
      <c r="D168" s="13" t="s">
        <v>506</v>
      </c>
      <c r="E168" s="15">
        <v>4514</v>
      </c>
      <c r="F168" s="4">
        <v>5</v>
      </c>
      <c r="G168" s="49">
        <f>E168*F168</f>
        <v>22570</v>
      </c>
      <c r="H168" s="49"/>
      <c r="I168" s="25"/>
    </row>
    <row r="169" spans="1:10" ht="15.75" x14ac:dyDescent="0.25">
      <c r="A169" s="3">
        <v>2</v>
      </c>
      <c r="B169" s="31" t="s">
        <v>573</v>
      </c>
      <c r="C169" s="31"/>
      <c r="D169" s="31" t="s">
        <v>506</v>
      </c>
      <c r="E169" s="16">
        <v>880</v>
      </c>
      <c r="F169" s="6">
        <v>4.5</v>
      </c>
      <c r="G169" s="54">
        <f t="shared" ref="G169:G175" si="9">E169*F169</f>
        <v>3960</v>
      </c>
      <c r="H169" s="49"/>
      <c r="I169" s="25"/>
    </row>
    <row r="170" spans="1:10" ht="15.75" x14ac:dyDescent="0.25">
      <c r="A170" s="3">
        <v>3</v>
      </c>
      <c r="B170" s="31" t="s">
        <v>1136</v>
      </c>
      <c r="C170" s="31"/>
      <c r="D170" s="31" t="s">
        <v>506</v>
      </c>
      <c r="E170" s="16">
        <v>220</v>
      </c>
      <c r="F170" s="6">
        <v>4.5</v>
      </c>
      <c r="G170" s="54">
        <f>E170*F170</f>
        <v>990</v>
      </c>
      <c r="H170" s="51"/>
      <c r="I170" s="25"/>
    </row>
    <row r="171" spans="1:10" ht="15.75" x14ac:dyDescent="0.25">
      <c r="A171" s="3">
        <v>4</v>
      </c>
      <c r="B171" s="31" t="s">
        <v>569</v>
      </c>
      <c r="C171" s="31" t="s">
        <v>570</v>
      </c>
      <c r="D171" s="31" t="s">
        <v>506</v>
      </c>
      <c r="E171" s="16">
        <v>400</v>
      </c>
      <c r="F171" s="6">
        <v>4.5</v>
      </c>
      <c r="G171" s="54">
        <f t="shared" si="9"/>
        <v>1800</v>
      </c>
      <c r="H171" s="49"/>
      <c r="I171" s="25"/>
    </row>
    <row r="172" spans="1:10" ht="15.75" x14ac:dyDescent="0.25">
      <c r="A172" s="3">
        <v>5</v>
      </c>
      <c r="B172" s="31" t="s">
        <v>568</v>
      </c>
      <c r="C172" s="31" t="s">
        <v>571</v>
      </c>
      <c r="D172" s="31" t="s">
        <v>506</v>
      </c>
      <c r="E172" s="16">
        <v>200</v>
      </c>
      <c r="F172" s="6">
        <v>4.5</v>
      </c>
      <c r="G172" s="54">
        <f t="shared" si="9"/>
        <v>900</v>
      </c>
      <c r="H172" s="49"/>
      <c r="I172" s="25"/>
    </row>
    <row r="173" spans="1:10" ht="15.75" x14ac:dyDescent="0.25">
      <c r="A173" s="3">
        <v>6</v>
      </c>
      <c r="B173" s="31" t="s">
        <v>572</v>
      </c>
      <c r="C173" s="31" t="s">
        <v>506</v>
      </c>
      <c r="D173" s="31" t="s">
        <v>506</v>
      </c>
      <c r="E173" s="16">
        <v>520</v>
      </c>
      <c r="F173" s="6">
        <v>4.5</v>
      </c>
      <c r="G173" s="54">
        <f t="shared" si="9"/>
        <v>2340</v>
      </c>
      <c r="H173" s="49"/>
      <c r="I173" s="25"/>
    </row>
    <row r="174" spans="1:10" ht="15.75" x14ac:dyDescent="0.25">
      <c r="A174" s="3">
        <v>7</v>
      </c>
      <c r="B174" s="31" t="s">
        <v>575</v>
      </c>
      <c r="C174" s="31"/>
      <c r="D174" s="31" t="s">
        <v>506</v>
      </c>
      <c r="E174" s="16">
        <v>510</v>
      </c>
      <c r="F174" s="6">
        <v>4.5</v>
      </c>
      <c r="G174" s="54">
        <f t="shared" si="9"/>
        <v>2295</v>
      </c>
      <c r="H174" s="49"/>
      <c r="I174" s="25"/>
    </row>
    <row r="175" spans="1:10" ht="15.75" x14ac:dyDescent="0.25">
      <c r="A175" s="3">
        <v>8</v>
      </c>
      <c r="B175" s="31" t="s">
        <v>574</v>
      </c>
      <c r="C175" s="31"/>
      <c r="D175" s="31" t="s">
        <v>506</v>
      </c>
      <c r="E175" s="16">
        <v>302</v>
      </c>
      <c r="F175" s="6">
        <v>4.5</v>
      </c>
      <c r="G175" s="54">
        <f t="shared" si="9"/>
        <v>1359</v>
      </c>
      <c r="H175" s="49"/>
      <c r="I175" s="25"/>
    </row>
    <row r="176" spans="1:10" ht="15.75" x14ac:dyDescent="0.25">
      <c r="A176" s="170" t="s">
        <v>576</v>
      </c>
      <c r="B176" s="170"/>
      <c r="C176" s="170"/>
      <c r="D176" s="170"/>
      <c r="E176" s="21">
        <f>SUM(E168:E175)</f>
        <v>7546</v>
      </c>
      <c r="F176" s="11"/>
      <c r="G176" s="50">
        <f>SUM(G168:G175)</f>
        <v>36214</v>
      </c>
      <c r="H176" s="50"/>
      <c r="I176" s="50"/>
    </row>
    <row r="177" spans="1:9" ht="15.75" customHeight="1" x14ac:dyDescent="0.25">
      <c r="A177" s="157" t="s">
        <v>206</v>
      </c>
      <c r="B177" s="158"/>
      <c r="C177" s="158"/>
      <c r="D177" s="158"/>
      <c r="E177" s="158"/>
      <c r="F177" s="158"/>
      <c r="G177" s="158"/>
      <c r="H177" s="125"/>
      <c r="I177" s="125"/>
    </row>
    <row r="178" spans="1:9" ht="15.75" x14ac:dyDescent="0.25">
      <c r="A178" s="3">
        <v>1</v>
      </c>
      <c r="B178" s="13" t="s">
        <v>207</v>
      </c>
      <c r="C178" s="13" t="s">
        <v>96</v>
      </c>
      <c r="D178" s="13" t="s">
        <v>33</v>
      </c>
      <c r="E178" s="15">
        <v>345</v>
      </c>
      <c r="F178" s="4">
        <v>4.5</v>
      </c>
      <c r="G178" s="49">
        <f t="shared" ref="G178:G218" si="10">SUM(E178*F178)</f>
        <v>1552.5</v>
      </c>
      <c r="H178" s="49"/>
      <c r="I178" s="4" t="s">
        <v>814</v>
      </c>
    </row>
    <row r="179" spans="1:9" ht="15.75" x14ac:dyDescent="0.25">
      <c r="A179" s="3">
        <v>2</v>
      </c>
      <c r="B179" s="13" t="s">
        <v>208</v>
      </c>
      <c r="C179" s="13" t="s">
        <v>209</v>
      </c>
      <c r="D179" s="13" t="s">
        <v>33</v>
      </c>
      <c r="E179" s="15">
        <v>399</v>
      </c>
      <c r="F179" s="4">
        <v>4.5</v>
      </c>
      <c r="G179" s="49">
        <f t="shared" si="10"/>
        <v>1795.5</v>
      </c>
      <c r="H179" s="49"/>
      <c r="I179" s="36" t="s">
        <v>815</v>
      </c>
    </row>
    <row r="180" spans="1:9" ht="15.75" x14ac:dyDescent="0.25">
      <c r="A180" s="3">
        <v>3</v>
      </c>
      <c r="B180" s="13" t="s">
        <v>210</v>
      </c>
      <c r="C180" s="13" t="s">
        <v>96</v>
      </c>
      <c r="D180" s="13" t="s">
        <v>33</v>
      </c>
      <c r="E180" s="15">
        <v>561</v>
      </c>
      <c r="F180" s="4">
        <v>4.5</v>
      </c>
      <c r="G180" s="49">
        <f t="shared" si="10"/>
        <v>2524.5</v>
      </c>
      <c r="H180" s="49"/>
      <c r="I180" s="36" t="s">
        <v>816</v>
      </c>
    </row>
    <row r="181" spans="1:9" ht="15.75" x14ac:dyDescent="0.25">
      <c r="A181" s="3">
        <v>4</v>
      </c>
      <c r="B181" s="13" t="s">
        <v>211</v>
      </c>
      <c r="C181" s="13" t="s">
        <v>135</v>
      </c>
      <c r="D181" s="13" t="s">
        <v>33</v>
      </c>
      <c r="E181" s="15">
        <v>253</v>
      </c>
      <c r="F181" s="4">
        <v>4.5</v>
      </c>
      <c r="G181" s="49">
        <f t="shared" si="10"/>
        <v>1138.5</v>
      </c>
      <c r="H181" s="49"/>
      <c r="I181" s="36" t="s">
        <v>506</v>
      </c>
    </row>
    <row r="182" spans="1:9" ht="15.75" x14ac:dyDescent="0.25">
      <c r="A182" s="3">
        <v>5</v>
      </c>
      <c r="B182" s="13" t="s">
        <v>96</v>
      </c>
      <c r="C182" s="13" t="s">
        <v>135</v>
      </c>
      <c r="D182" s="13" t="s">
        <v>212</v>
      </c>
      <c r="E182" s="15">
        <v>1235</v>
      </c>
      <c r="F182" s="4">
        <v>4.5</v>
      </c>
      <c r="G182" s="49">
        <f t="shared" si="10"/>
        <v>5557.5</v>
      </c>
      <c r="H182" s="49"/>
      <c r="I182" s="4" t="s">
        <v>817</v>
      </c>
    </row>
    <row r="183" spans="1:9" ht="15.75" x14ac:dyDescent="0.25">
      <c r="A183" s="3">
        <v>6</v>
      </c>
      <c r="B183" s="13" t="s">
        <v>213</v>
      </c>
      <c r="C183" s="13" t="s">
        <v>578</v>
      </c>
      <c r="D183" s="13" t="s">
        <v>33</v>
      </c>
      <c r="E183" s="16">
        <v>292</v>
      </c>
      <c r="F183" s="4">
        <v>4.5</v>
      </c>
      <c r="G183" s="49">
        <f t="shared" si="10"/>
        <v>1314</v>
      </c>
      <c r="H183" s="49"/>
      <c r="I183" s="5" t="s">
        <v>1019</v>
      </c>
    </row>
    <row r="184" spans="1:9" ht="37.5" customHeight="1" x14ac:dyDescent="0.25">
      <c r="A184" s="3">
        <v>7</v>
      </c>
      <c r="B184" s="13" t="s">
        <v>214</v>
      </c>
      <c r="C184" s="13" t="s">
        <v>46</v>
      </c>
      <c r="D184" s="13" t="s">
        <v>33</v>
      </c>
      <c r="E184" s="15">
        <v>1232</v>
      </c>
      <c r="F184" s="4">
        <v>4.5</v>
      </c>
      <c r="G184" s="49">
        <f t="shared" si="10"/>
        <v>5544</v>
      </c>
      <c r="H184" s="49"/>
      <c r="I184" s="4" t="s">
        <v>1020</v>
      </c>
    </row>
    <row r="185" spans="1:9" ht="15.75" x14ac:dyDescent="0.25">
      <c r="A185" s="3">
        <v>8</v>
      </c>
      <c r="B185" s="31" t="s">
        <v>22</v>
      </c>
      <c r="C185" s="13" t="s">
        <v>1156</v>
      </c>
      <c r="D185" s="13" t="s">
        <v>506</v>
      </c>
      <c r="E185" s="15">
        <v>142</v>
      </c>
      <c r="F185" s="4">
        <v>4.5</v>
      </c>
      <c r="G185" s="49">
        <f t="shared" si="10"/>
        <v>639</v>
      </c>
      <c r="H185" s="49"/>
      <c r="I185" s="4" t="s">
        <v>1157</v>
      </c>
    </row>
    <row r="186" spans="1:9" ht="32.25" customHeight="1" x14ac:dyDescent="0.25">
      <c r="A186" s="3">
        <v>9</v>
      </c>
      <c r="B186" s="13" t="s">
        <v>215</v>
      </c>
      <c r="C186" s="13" t="s">
        <v>46</v>
      </c>
      <c r="D186" s="13" t="s">
        <v>578</v>
      </c>
      <c r="E186" s="16">
        <v>1637</v>
      </c>
      <c r="F186" s="4">
        <v>4.5</v>
      </c>
      <c r="G186" s="49">
        <f t="shared" si="10"/>
        <v>7366.5</v>
      </c>
      <c r="H186" s="49"/>
      <c r="I186" s="6" t="s">
        <v>1016</v>
      </c>
    </row>
    <row r="187" spans="1:9" ht="15.75" x14ac:dyDescent="0.25">
      <c r="A187" s="3">
        <v>10</v>
      </c>
      <c r="B187" s="13" t="s">
        <v>216</v>
      </c>
      <c r="C187" s="13" t="s">
        <v>175</v>
      </c>
      <c r="D187" s="13" t="s">
        <v>217</v>
      </c>
      <c r="E187" s="15">
        <v>1012</v>
      </c>
      <c r="F187" s="4">
        <v>4.5</v>
      </c>
      <c r="G187" s="49">
        <f t="shared" si="10"/>
        <v>4554</v>
      </c>
      <c r="H187" s="49"/>
      <c r="I187" s="4" t="s">
        <v>819</v>
      </c>
    </row>
    <row r="188" spans="1:9" ht="15.75" x14ac:dyDescent="0.25">
      <c r="A188" s="3">
        <v>11</v>
      </c>
      <c r="B188" s="13" t="s">
        <v>218</v>
      </c>
      <c r="C188" s="13" t="s">
        <v>215</v>
      </c>
      <c r="D188" s="13" t="s">
        <v>33</v>
      </c>
      <c r="E188" s="16">
        <v>1310</v>
      </c>
      <c r="F188" s="4">
        <v>4.5</v>
      </c>
      <c r="G188" s="49">
        <f t="shared" si="10"/>
        <v>5895</v>
      </c>
      <c r="H188" s="49"/>
      <c r="I188" s="6" t="s">
        <v>1018</v>
      </c>
    </row>
    <row r="189" spans="1:9" ht="15.75" x14ac:dyDescent="0.25">
      <c r="A189" s="3">
        <v>12</v>
      </c>
      <c r="B189" s="13" t="s">
        <v>699</v>
      </c>
      <c r="C189" s="13" t="s">
        <v>501</v>
      </c>
      <c r="D189" s="13" t="s">
        <v>33</v>
      </c>
      <c r="E189" s="15">
        <v>601</v>
      </c>
      <c r="F189" s="4">
        <v>6.4</v>
      </c>
      <c r="G189" s="49">
        <f>F189*E189</f>
        <v>3846.4</v>
      </c>
      <c r="H189" s="49"/>
      <c r="I189" s="36" t="s">
        <v>840</v>
      </c>
    </row>
    <row r="190" spans="1:9" ht="15.75" x14ac:dyDescent="0.25">
      <c r="A190" s="3">
        <v>13</v>
      </c>
      <c r="B190" s="13" t="s">
        <v>121</v>
      </c>
      <c r="C190" s="13" t="s">
        <v>120</v>
      </c>
      <c r="D190" s="13" t="s">
        <v>33</v>
      </c>
      <c r="E190" s="16">
        <v>898</v>
      </c>
      <c r="F190" s="4">
        <v>4.5</v>
      </c>
      <c r="G190" s="49">
        <f t="shared" si="10"/>
        <v>4041</v>
      </c>
      <c r="H190" s="49"/>
      <c r="I190" s="4" t="s">
        <v>820</v>
      </c>
    </row>
    <row r="191" spans="1:9" ht="31.5" x14ac:dyDescent="0.25">
      <c r="A191" s="3"/>
      <c r="B191" s="108" t="s">
        <v>1147</v>
      </c>
      <c r="C191" s="109"/>
      <c r="D191" s="109" t="s">
        <v>33</v>
      </c>
      <c r="E191" s="110">
        <v>265</v>
      </c>
      <c r="F191" s="4">
        <v>4.5</v>
      </c>
      <c r="G191" s="49">
        <f t="shared" si="10"/>
        <v>1192.5</v>
      </c>
      <c r="H191" s="49"/>
      <c r="I191" s="4" t="s">
        <v>1148</v>
      </c>
    </row>
    <row r="192" spans="1:9" ht="15.75" x14ac:dyDescent="0.25">
      <c r="A192" s="3">
        <v>14</v>
      </c>
      <c r="B192" s="109" t="s">
        <v>219</v>
      </c>
      <c r="C192" s="109" t="s">
        <v>121</v>
      </c>
      <c r="D192" s="109" t="s">
        <v>33</v>
      </c>
      <c r="E192" s="110">
        <v>1202</v>
      </c>
      <c r="F192" s="4">
        <v>4.5</v>
      </c>
      <c r="G192" s="49">
        <f t="shared" si="10"/>
        <v>5409</v>
      </c>
      <c r="H192" s="49"/>
      <c r="I192" s="4" t="s">
        <v>821</v>
      </c>
    </row>
    <row r="193" spans="1:9" ht="15.75" x14ac:dyDescent="0.25">
      <c r="A193" s="3">
        <v>15</v>
      </c>
      <c r="B193" s="13" t="s">
        <v>220</v>
      </c>
      <c r="C193" s="13" t="s">
        <v>217</v>
      </c>
      <c r="D193" s="13" t="s">
        <v>33</v>
      </c>
      <c r="E193" s="15">
        <v>674</v>
      </c>
      <c r="F193" s="4">
        <v>4.5</v>
      </c>
      <c r="G193" s="49">
        <f t="shared" si="10"/>
        <v>3033</v>
      </c>
      <c r="H193" s="49"/>
      <c r="I193" s="4" t="s">
        <v>822</v>
      </c>
    </row>
    <row r="194" spans="1:9" ht="31.5" x14ac:dyDescent="0.25">
      <c r="A194" s="3">
        <v>16</v>
      </c>
      <c r="B194" s="13" t="s">
        <v>221</v>
      </c>
      <c r="C194" s="13" t="s">
        <v>22</v>
      </c>
      <c r="D194" s="13" t="s">
        <v>222</v>
      </c>
      <c r="E194" s="15">
        <v>1644</v>
      </c>
      <c r="F194" s="4">
        <v>4.5</v>
      </c>
      <c r="G194" s="49">
        <f t="shared" si="10"/>
        <v>7398</v>
      </c>
      <c r="H194" s="49"/>
      <c r="I194" s="69" t="s">
        <v>818</v>
      </c>
    </row>
    <row r="195" spans="1:9" ht="31.5" x14ac:dyDescent="0.25">
      <c r="A195" s="3">
        <v>17</v>
      </c>
      <c r="B195" s="13" t="s">
        <v>1012</v>
      </c>
      <c r="C195" s="13" t="s">
        <v>1014</v>
      </c>
      <c r="D195" s="13"/>
      <c r="E195" s="15">
        <v>269</v>
      </c>
      <c r="F195" s="4">
        <v>4.5</v>
      </c>
      <c r="G195" s="49">
        <f t="shared" si="10"/>
        <v>1210.5</v>
      </c>
      <c r="H195" s="49"/>
      <c r="I195" s="69" t="s">
        <v>1013</v>
      </c>
    </row>
    <row r="196" spans="1:9" ht="47.25" x14ac:dyDescent="0.25">
      <c r="A196" s="3">
        <v>18</v>
      </c>
      <c r="B196" s="13" t="s">
        <v>212</v>
      </c>
      <c r="C196" s="13" t="s">
        <v>96</v>
      </c>
      <c r="D196" s="13" t="s">
        <v>46</v>
      </c>
      <c r="E196" s="15">
        <v>1497</v>
      </c>
      <c r="F196" s="4">
        <v>4.5</v>
      </c>
      <c r="G196" s="49">
        <f t="shared" si="10"/>
        <v>6736.5</v>
      </c>
      <c r="H196" s="49"/>
      <c r="I196" s="4" t="s">
        <v>823</v>
      </c>
    </row>
    <row r="197" spans="1:9" ht="15.75" x14ac:dyDescent="0.25">
      <c r="A197" s="3">
        <v>19</v>
      </c>
      <c r="B197" s="13" t="s">
        <v>379</v>
      </c>
      <c r="C197" s="13"/>
      <c r="D197" s="13"/>
      <c r="E197" s="15">
        <v>527</v>
      </c>
      <c r="F197" s="4">
        <v>4.5</v>
      </c>
      <c r="G197" s="49">
        <f t="shared" si="10"/>
        <v>2371.5</v>
      </c>
      <c r="H197" s="49"/>
      <c r="I197" s="4" t="s">
        <v>1010</v>
      </c>
    </row>
    <row r="198" spans="1:9" ht="15.75" x14ac:dyDescent="0.25">
      <c r="A198" s="3">
        <v>20</v>
      </c>
      <c r="B198" s="28" t="s">
        <v>223</v>
      </c>
      <c r="C198" s="28" t="s">
        <v>224</v>
      </c>
      <c r="D198" s="28" t="s">
        <v>33</v>
      </c>
      <c r="E198" s="20">
        <v>745</v>
      </c>
      <c r="F198" s="4">
        <v>4.5</v>
      </c>
      <c r="G198" s="49">
        <f t="shared" si="10"/>
        <v>3352.5</v>
      </c>
      <c r="H198" s="49"/>
      <c r="I198" s="4" t="s">
        <v>824</v>
      </c>
    </row>
    <row r="199" spans="1:9" ht="15.75" x14ac:dyDescent="0.25">
      <c r="A199" s="111">
        <v>21</v>
      </c>
      <c r="B199" s="112" t="s">
        <v>538</v>
      </c>
      <c r="C199" s="112" t="s">
        <v>539</v>
      </c>
      <c r="D199" s="112" t="s">
        <v>540</v>
      </c>
      <c r="E199" s="113">
        <v>266</v>
      </c>
      <c r="F199" s="114">
        <v>4.5</v>
      </c>
      <c r="G199" s="49">
        <f t="shared" si="10"/>
        <v>1197</v>
      </c>
      <c r="H199" s="49"/>
      <c r="I199" s="25" t="s">
        <v>1011</v>
      </c>
    </row>
    <row r="200" spans="1:9" ht="15.75" x14ac:dyDescent="0.25">
      <c r="A200" s="111">
        <v>22</v>
      </c>
      <c r="B200" s="141" t="s">
        <v>135</v>
      </c>
      <c r="C200" s="141" t="s">
        <v>1165</v>
      </c>
      <c r="D200" s="141" t="s">
        <v>1164</v>
      </c>
      <c r="E200" s="142">
        <v>360</v>
      </c>
      <c r="F200" s="143">
        <v>9</v>
      </c>
      <c r="G200" s="144">
        <f t="shared" si="10"/>
        <v>3240</v>
      </c>
      <c r="H200" s="144"/>
      <c r="I200" s="143" t="s">
        <v>1146</v>
      </c>
    </row>
    <row r="201" spans="1:9" ht="15.75" x14ac:dyDescent="0.25">
      <c r="A201" s="3">
        <v>23</v>
      </c>
      <c r="B201" s="13" t="s">
        <v>136</v>
      </c>
      <c r="C201" s="13" t="s">
        <v>135</v>
      </c>
      <c r="D201" s="13" t="s">
        <v>33</v>
      </c>
      <c r="E201" s="15">
        <v>1253</v>
      </c>
      <c r="F201" s="4">
        <v>4.5</v>
      </c>
      <c r="G201" s="49">
        <f t="shared" si="10"/>
        <v>5638.5</v>
      </c>
      <c r="H201" s="49"/>
      <c r="I201" s="4" t="s">
        <v>825</v>
      </c>
    </row>
    <row r="202" spans="1:9" ht="15.75" x14ac:dyDescent="0.25">
      <c r="A202" s="3">
        <v>24</v>
      </c>
      <c r="B202" s="13" t="s">
        <v>225</v>
      </c>
      <c r="C202" s="13" t="s">
        <v>226</v>
      </c>
      <c r="D202" s="13" t="s">
        <v>175</v>
      </c>
      <c r="E202" s="15">
        <v>914</v>
      </c>
      <c r="F202" s="4">
        <v>4.5</v>
      </c>
      <c r="G202" s="49">
        <f t="shared" si="10"/>
        <v>4113</v>
      </c>
      <c r="H202" s="49"/>
      <c r="I202" s="3" t="s">
        <v>826</v>
      </c>
    </row>
    <row r="203" spans="1:9" ht="15.75" x14ac:dyDescent="0.25">
      <c r="A203" s="3">
        <v>25</v>
      </c>
      <c r="B203" s="13" t="s">
        <v>81</v>
      </c>
      <c r="C203" s="13" t="s">
        <v>22</v>
      </c>
      <c r="D203" s="13" t="s">
        <v>33</v>
      </c>
      <c r="E203" s="15">
        <v>433</v>
      </c>
      <c r="F203" s="4">
        <v>4.5</v>
      </c>
      <c r="G203" s="49">
        <f t="shared" si="10"/>
        <v>1948.5</v>
      </c>
      <c r="H203" s="49"/>
      <c r="I203" s="4" t="s">
        <v>773</v>
      </c>
    </row>
    <row r="204" spans="1:9" ht="40.5" customHeight="1" x14ac:dyDescent="0.25">
      <c r="A204" s="3">
        <v>26</v>
      </c>
      <c r="B204" s="13" t="s">
        <v>227</v>
      </c>
      <c r="C204" s="13" t="s">
        <v>46</v>
      </c>
      <c r="D204" s="13" t="s">
        <v>210</v>
      </c>
      <c r="E204" s="15">
        <v>928</v>
      </c>
      <c r="F204" s="4">
        <v>4.5</v>
      </c>
      <c r="G204" s="49">
        <f t="shared" si="10"/>
        <v>4176</v>
      </c>
      <c r="H204" s="49"/>
      <c r="I204" s="4" t="s">
        <v>827</v>
      </c>
    </row>
    <row r="205" spans="1:9" ht="15.75" x14ac:dyDescent="0.25">
      <c r="A205" s="3">
        <v>27</v>
      </c>
      <c r="B205" s="13" t="s">
        <v>228</v>
      </c>
      <c r="C205" s="13" t="s">
        <v>227</v>
      </c>
      <c r="D205" s="13" t="s">
        <v>33</v>
      </c>
      <c r="E205" s="15">
        <v>1224</v>
      </c>
      <c r="F205" s="4">
        <v>4.5</v>
      </c>
      <c r="G205" s="49">
        <f t="shared" si="10"/>
        <v>5508</v>
      </c>
      <c r="H205" s="49"/>
      <c r="I205" s="3" t="s">
        <v>828</v>
      </c>
    </row>
    <row r="206" spans="1:9" ht="15.75" x14ac:dyDescent="0.25">
      <c r="A206" s="3">
        <v>28</v>
      </c>
      <c r="B206" s="13" t="s">
        <v>209</v>
      </c>
      <c r="C206" s="13" t="s">
        <v>229</v>
      </c>
      <c r="D206" s="13" t="s">
        <v>230</v>
      </c>
      <c r="E206" s="15">
        <v>510</v>
      </c>
      <c r="F206" s="4">
        <v>4.5</v>
      </c>
      <c r="G206" s="49">
        <f t="shared" si="10"/>
        <v>2295</v>
      </c>
      <c r="H206" s="49"/>
      <c r="I206" s="4" t="s">
        <v>829</v>
      </c>
    </row>
    <row r="207" spans="1:9" ht="15.75" x14ac:dyDescent="0.25">
      <c r="A207" s="3">
        <v>29</v>
      </c>
      <c r="B207" s="13" t="s">
        <v>165</v>
      </c>
      <c r="C207" s="13" t="s">
        <v>231</v>
      </c>
      <c r="D207" s="13" t="s">
        <v>33</v>
      </c>
      <c r="E207" s="15">
        <v>3721</v>
      </c>
      <c r="F207" s="4">
        <v>4.5</v>
      </c>
      <c r="G207" s="49">
        <f t="shared" si="10"/>
        <v>16744.5</v>
      </c>
      <c r="H207" s="49"/>
      <c r="I207" s="36" t="s">
        <v>830</v>
      </c>
    </row>
    <row r="208" spans="1:9" ht="15.75" x14ac:dyDescent="0.25">
      <c r="A208" s="3">
        <v>30</v>
      </c>
      <c r="B208" s="13" t="s">
        <v>122</v>
      </c>
      <c r="C208" s="13" t="s">
        <v>96</v>
      </c>
      <c r="D208" s="13" t="s">
        <v>33</v>
      </c>
      <c r="E208" s="15">
        <v>503</v>
      </c>
      <c r="F208" s="4">
        <v>4.5</v>
      </c>
      <c r="G208" s="49">
        <f t="shared" si="10"/>
        <v>2263.5</v>
      </c>
      <c r="H208" s="49"/>
      <c r="I208" s="4" t="s">
        <v>831</v>
      </c>
    </row>
    <row r="209" spans="1:10" ht="15.75" x14ac:dyDescent="0.25">
      <c r="A209" s="3">
        <v>31</v>
      </c>
      <c r="B209" s="13" t="s">
        <v>232</v>
      </c>
      <c r="C209" s="13" t="s">
        <v>213</v>
      </c>
      <c r="D209" s="13" t="s">
        <v>33</v>
      </c>
      <c r="E209" s="15">
        <v>144</v>
      </c>
      <c r="F209" s="4">
        <v>4.5</v>
      </c>
      <c r="G209" s="49">
        <f t="shared" si="10"/>
        <v>648</v>
      </c>
      <c r="H209" s="49"/>
      <c r="I209" s="36" t="s">
        <v>832</v>
      </c>
    </row>
    <row r="210" spans="1:10" ht="15.75" x14ac:dyDescent="0.25">
      <c r="A210" s="3">
        <v>32</v>
      </c>
      <c r="B210" s="13" t="s">
        <v>217</v>
      </c>
      <c r="C210" s="13" t="s">
        <v>22</v>
      </c>
      <c r="D210" s="13" t="s">
        <v>233</v>
      </c>
      <c r="E210" s="15">
        <v>1780</v>
      </c>
      <c r="F210" s="4">
        <v>4.5</v>
      </c>
      <c r="G210" s="49">
        <f t="shared" si="10"/>
        <v>8010</v>
      </c>
      <c r="H210" s="49"/>
      <c r="I210" s="4" t="s">
        <v>833</v>
      </c>
    </row>
    <row r="211" spans="1:10" ht="15.75" x14ac:dyDescent="0.25">
      <c r="A211" s="3">
        <v>33</v>
      </c>
      <c r="B211" s="13" t="s">
        <v>234</v>
      </c>
      <c r="C211" s="13" t="s">
        <v>213</v>
      </c>
      <c r="D211" s="13" t="s">
        <v>33</v>
      </c>
      <c r="E211" s="16">
        <v>158</v>
      </c>
      <c r="F211" s="4">
        <v>4.5</v>
      </c>
      <c r="G211" s="49">
        <f t="shared" si="10"/>
        <v>711</v>
      </c>
      <c r="H211" s="49"/>
      <c r="I211" s="36" t="s">
        <v>834</v>
      </c>
    </row>
    <row r="212" spans="1:10" ht="15.75" x14ac:dyDescent="0.25">
      <c r="A212" s="3">
        <v>34</v>
      </c>
      <c r="B212" s="13" t="s">
        <v>226</v>
      </c>
      <c r="C212" s="13" t="s">
        <v>217</v>
      </c>
      <c r="D212" s="13" t="s">
        <v>175</v>
      </c>
      <c r="E212" s="16">
        <v>936</v>
      </c>
      <c r="F212" s="4">
        <v>4.5</v>
      </c>
      <c r="G212" s="49">
        <f t="shared" si="10"/>
        <v>4212</v>
      </c>
      <c r="H212" s="49"/>
      <c r="I212" s="4" t="s">
        <v>835</v>
      </c>
    </row>
    <row r="213" spans="1:10" ht="15.75" x14ac:dyDescent="0.25">
      <c r="A213" s="3">
        <v>35</v>
      </c>
      <c r="B213" s="13" t="s">
        <v>235</v>
      </c>
      <c r="C213" s="13" t="s">
        <v>120</v>
      </c>
      <c r="D213" s="13" t="s">
        <v>175</v>
      </c>
      <c r="E213" s="15">
        <v>145</v>
      </c>
      <c r="F213" s="4">
        <v>4.5</v>
      </c>
      <c r="G213" s="49">
        <f t="shared" si="10"/>
        <v>652.5</v>
      </c>
      <c r="H213" s="49"/>
      <c r="I213" s="69" t="s">
        <v>836</v>
      </c>
    </row>
    <row r="214" spans="1:10" ht="15.75" x14ac:dyDescent="0.25">
      <c r="A214" s="3">
        <v>36</v>
      </c>
      <c r="B214" s="13" t="s">
        <v>175</v>
      </c>
      <c r="C214" s="13" t="s">
        <v>22</v>
      </c>
      <c r="D214" s="13" t="s">
        <v>235</v>
      </c>
      <c r="E214" s="15">
        <v>768</v>
      </c>
      <c r="F214" s="4">
        <v>4.5</v>
      </c>
      <c r="G214" s="49">
        <f t="shared" si="10"/>
        <v>3456</v>
      </c>
      <c r="H214" s="49"/>
      <c r="I214" s="4" t="s">
        <v>837</v>
      </c>
    </row>
    <row r="215" spans="1:10" ht="15.75" x14ac:dyDescent="0.25">
      <c r="A215" s="3">
        <v>37</v>
      </c>
      <c r="B215" s="13" t="s">
        <v>236</v>
      </c>
      <c r="C215" s="13" t="s">
        <v>213</v>
      </c>
      <c r="D215" s="13" t="s">
        <v>237</v>
      </c>
      <c r="E215" s="16">
        <v>785</v>
      </c>
      <c r="F215" s="4">
        <v>4.5</v>
      </c>
      <c r="G215" s="49">
        <f t="shared" si="10"/>
        <v>3532.5</v>
      </c>
      <c r="H215" s="49"/>
      <c r="I215" s="6" t="s">
        <v>1015</v>
      </c>
    </row>
    <row r="216" spans="1:10" ht="15.75" x14ac:dyDescent="0.25">
      <c r="A216" s="3">
        <v>38</v>
      </c>
      <c r="B216" s="13" t="s">
        <v>238</v>
      </c>
      <c r="C216" s="13" t="s">
        <v>218</v>
      </c>
      <c r="D216" s="13" t="s">
        <v>33</v>
      </c>
      <c r="E216" s="15">
        <v>130</v>
      </c>
      <c r="F216" s="4">
        <v>4.5</v>
      </c>
      <c r="G216" s="49">
        <f t="shared" si="10"/>
        <v>585</v>
      </c>
      <c r="H216" s="49"/>
      <c r="I216" s="36" t="s">
        <v>838</v>
      </c>
    </row>
    <row r="217" spans="1:10" ht="15.75" x14ac:dyDescent="0.25">
      <c r="A217" s="3">
        <v>39</v>
      </c>
      <c r="B217" s="13" t="s">
        <v>16</v>
      </c>
      <c r="C217" s="13" t="s">
        <v>213</v>
      </c>
      <c r="D217" s="13" t="s">
        <v>33</v>
      </c>
      <c r="E217" s="15">
        <v>292</v>
      </c>
      <c r="F217" s="4">
        <v>4.5</v>
      </c>
      <c r="G217" s="49">
        <f t="shared" si="10"/>
        <v>1314</v>
      </c>
      <c r="H217" s="49"/>
      <c r="I217" s="6" t="s">
        <v>1017</v>
      </c>
    </row>
    <row r="218" spans="1:10" ht="31.5" x14ac:dyDescent="0.25">
      <c r="A218" s="3">
        <v>40</v>
      </c>
      <c r="B218" s="13" t="s">
        <v>239</v>
      </c>
      <c r="C218" s="13" t="s">
        <v>240</v>
      </c>
      <c r="D218" s="13" t="s">
        <v>241</v>
      </c>
      <c r="E218" s="15">
        <v>193</v>
      </c>
      <c r="F218" s="4">
        <v>4.5</v>
      </c>
      <c r="G218" s="49">
        <f t="shared" si="10"/>
        <v>868.5</v>
      </c>
      <c r="H218" s="49"/>
      <c r="I218" s="4" t="s">
        <v>839</v>
      </c>
    </row>
    <row r="219" spans="1:10" ht="15.75" x14ac:dyDescent="0.25">
      <c r="A219" s="3">
        <v>41</v>
      </c>
      <c r="B219" s="13" t="s">
        <v>499</v>
      </c>
      <c r="C219" s="13" t="s">
        <v>500</v>
      </c>
      <c r="D219" s="13" t="s">
        <v>33</v>
      </c>
      <c r="E219" s="15">
        <v>323</v>
      </c>
      <c r="F219" s="4">
        <v>5.5</v>
      </c>
      <c r="G219" s="49">
        <f>SUM(E219*F219)</f>
        <v>1776.5</v>
      </c>
      <c r="H219" s="49"/>
      <c r="I219" s="36" t="s">
        <v>506</v>
      </c>
    </row>
    <row r="220" spans="1:10" ht="15.75" x14ac:dyDescent="0.25">
      <c r="A220" s="3"/>
      <c r="B220" s="141" t="s">
        <v>1166</v>
      </c>
      <c r="C220" s="141" t="s">
        <v>1168</v>
      </c>
      <c r="D220" s="141" t="s">
        <v>1167</v>
      </c>
      <c r="E220" s="142">
        <v>1697</v>
      </c>
      <c r="F220" s="143">
        <v>9</v>
      </c>
      <c r="G220" s="144">
        <f>SUM(E220*F220)</f>
        <v>15273</v>
      </c>
      <c r="H220" s="144"/>
      <c r="I220" s="143" t="s">
        <v>1146</v>
      </c>
      <c r="J220" s="142">
        <v>1054</v>
      </c>
    </row>
    <row r="221" spans="1:10" ht="15.75" x14ac:dyDescent="0.25">
      <c r="A221" s="3">
        <v>42</v>
      </c>
      <c r="B221" s="141" t="s">
        <v>1066</v>
      </c>
      <c r="C221" s="141" t="s">
        <v>1169</v>
      </c>
      <c r="D221" s="141" t="s">
        <v>1170</v>
      </c>
      <c r="E221" s="142">
        <v>945</v>
      </c>
      <c r="F221" s="143">
        <v>4.5</v>
      </c>
      <c r="G221" s="144">
        <f>SUM(E221*F221)</f>
        <v>4252.5</v>
      </c>
      <c r="H221" s="144"/>
      <c r="I221" s="145" t="s">
        <v>506</v>
      </c>
    </row>
    <row r="222" spans="1:10" ht="15.75" x14ac:dyDescent="0.25">
      <c r="A222" s="170" t="s">
        <v>242</v>
      </c>
      <c r="B222" s="170"/>
      <c r="C222" s="170"/>
      <c r="D222" s="170"/>
      <c r="E222" s="21">
        <f>SUM(E178:E221)</f>
        <v>35148</v>
      </c>
      <c r="F222" s="11"/>
      <c r="G222" s="50">
        <f>SUM(G178:G218)</f>
        <v>147585.4</v>
      </c>
      <c r="H222" s="50"/>
      <c r="I222" s="50"/>
    </row>
    <row r="223" spans="1:10" ht="15.75" customHeight="1" x14ac:dyDescent="0.25">
      <c r="A223" s="157" t="s">
        <v>248</v>
      </c>
      <c r="B223" s="158"/>
      <c r="C223" s="158"/>
      <c r="D223" s="158"/>
      <c r="E223" s="158"/>
      <c r="F223" s="158"/>
      <c r="G223" s="158"/>
      <c r="H223" s="125"/>
      <c r="I223" s="125"/>
    </row>
    <row r="224" spans="1:10" ht="15.75" x14ac:dyDescent="0.25">
      <c r="A224" s="4">
        <v>1</v>
      </c>
      <c r="B224" s="13" t="s">
        <v>48</v>
      </c>
      <c r="C224" s="13" t="s">
        <v>249</v>
      </c>
      <c r="D224" s="13" t="s">
        <v>250</v>
      </c>
      <c r="E224" s="15">
        <v>932</v>
      </c>
      <c r="F224" s="4">
        <v>4.5</v>
      </c>
      <c r="G224" s="52">
        <f t="shared" ref="G224:G243" si="11">SUM(E224*F224)</f>
        <v>4194</v>
      </c>
      <c r="H224" s="52"/>
      <c r="I224" s="6" t="s">
        <v>847</v>
      </c>
    </row>
    <row r="225" spans="1:9" ht="15.75" x14ac:dyDescent="0.25">
      <c r="A225" s="4">
        <v>2</v>
      </c>
      <c r="B225" s="13" t="s">
        <v>87</v>
      </c>
      <c r="C225" s="13" t="s">
        <v>261</v>
      </c>
      <c r="D225" s="13" t="s">
        <v>262</v>
      </c>
      <c r="E225" s="15">
        <v>288</v>
      </c>
      <c r="F225" s="4">
        <v>4.5</v>
      </c>
      <c r="G225" s="52">
        <f t="shared" ref="G225:G226" si="12">SUM(E225*F225)</f>
        <v>1296</v>
      </c>
      <c r="H225" s="52"/>
      <c r="I225" s="70"/>
    </row>
    <row r="226" spans="1:9" ht="15.75" x14ac:dyDescent="0.25">
      <c r="A226" s="4">
        <v>3</v>
      </c>
      <c r="B226" s="13" t="s">
        <v>698</v>
      </c>
      <c r="C226" s="13" t="s">
        <v>524</v>
      </c>
      <c r="D226" s="13"/>
      <c r="E226" s="15">
        <v>336</v>
      </c>
      <c r="F226" s="4">
        <v>3.5</v>
      </c>
      <c r="G226" s="52">
        <f t="shared" si="12"/>
        <v>1176</v>
      </c>
      <c r="H226" s="52"/>
      <c r="I226" s="70"/>
    </row>
    <row r="227" spans="1:9" ht="15.75" x14ac:dyDescent="0.25">
      <c r="A227" s="4">
        <v>4</v>
      </c>
      <c r="B227" s="13" t="s">
        <v>697</v>
      </c>
      <c r="C227" s="13" t="s">
        <v>524</v>
      </c>
      <c r="D227" s="13"/>
      <c r="E227" s="15">
        <v>181</v>
      </c>
      <c r="F227" s="4">
        <v>3.5</v>
      </c>
      <c r="G227" s="52">
        <f>E227*F227</f>
        <v>633.5</v>
      </c>
      <c r="H227" s="52"/>
      <c r="I227" s="70"/>
    </row>
    <row r="228" spans="1:9" ht="15.75" x14ac:dyDescent="0.25">
      <c r="A228" s="4">
        <v>5</v>
      </c>
      <c r="B228" s="13" t="s">
        <v>251</v>
      </c>
      <c r="C228" s="13" t="s">
        <v>16</v>
      </c>
      <c r="D228" s="13" t="s">
        <v>252</v>
      </c>
      <c r="E228" s="15">
        <v>956</v>
      </c>
      <c r="F228" s="4">
        <v>4.5</v>
      </c>
      <c r="G228" s="52">
        <f t="shared" si="11"/>
        <v>4302</v>
      </c>
      <c r="H228" s="52"/>
      <c r="I228" s="70"/>
    </row>
    <row r="229" spans="1:9" ht="15.75" x14ac:dyDescent="0.25">
      <c r="A229" s="4">
        <v>6</v>
      </c>
      <c r="B229" s="13" t="s">
        <v>118</v>
      </c>
      <c r="C229" s="13" t="s">
        <v>253</v>
      </c>
      <c r="D229" s="13" t="s">
        <v>254</v>
      </c>
      <c r="E229" s="15">
        <v>474</v>
      </c>
      <c r="F229" s="4">
        <v>4.5</v>
      </c>
      <c r="G229" s="52">
        <f t="shared" si="11"/>
        <v>2133</v>
      </c>
      <c r="H229" s="52"/>
      <c r="I229" s="70"/>
    </row>
    <row r="230" spans="1:9" ht="15.75" x14ac:dyDescent="0.25">
      <c r="A230" s="4">
        <v>7</v>
      </c>
      <c r="B230" s="13" t="s">
        <v>255</v>
      </c>
      <c r="C230" s="13" t="s">
        <v>118</v>
      </c>
      <c r="D230" s="13" t="s">
        <v>169</v>
      </c>
      <c r="E230" s="15">
        <v>960</v>
      </c>
      <c r="F230" s="4">
        <v>4.5</v>
      </c>
      <c r="G230" s="52">
        <f t="shared" si="11"/>
        <v>4320</v>
      </c>
      <c r="H230" s="52"/>
      <c r="I230" s="70"/>
    </row>
    <row r="231" spans="1:9" ht="15.75" x14ac:dyDescent="0.25">
      <c r="A231" s="4">
        <v>8</v>
      </c>
      <c r="B231" s="13" t="s">
        <v>220</v>
      </c>
      <c r="C231" s="13" t="s">
        <v>256</v>
      </c>
      <c r="D231" s="13" t="s">
        <v>257</v>
      </c>
      <c r="E231" s="15">
        <v>673</v>
      </c>
      <c r="F231" s="4">
        <v>4.5</v>
      </c>
      <c r="G231" s="52">
        <f t="shared" si="11"/>
        <v>3028.5</v>
      </c>
      <c r="H231" s="52"/>
      <c r="I231" s="70"/>
    </row>
    <row r="232" spans="1:9" ht="15.75" x14ac:dyDescent="0.25">
      <c r="A232" s="4">
        <v>9</v>
      </c>
      <c r="B232" s="13" t="s">
        <v>696</v>
      </c>
      <c r="C232" s="13" t="s">
        <v>524</v>
      </c>
      <c r="D232" s="13"/>
      <c r="E232" s="15">
        <v>180</v>
      </c>
      <c r="F232" s="4">
        <v>3.5</v>
      </c>
      <c r="G232" s="52">
        <f t="shared" ref="G232" si="13">E232*F232</f>
        <v>630</v>
      </c>
      <c r="H232" s="52"/>
      <c r="I232" s="70"/>
    </row>
    <row r="233" spans="1:9" ht="15.75" x14ac:dyDescent="0.25">
      <c r="A233" s="4">
        <v>10</v>
      </c>
      <c r="B233" s="13" t="s">
        <v>257</v>
      </c>
      <c r="C233" s="13" t="s">
        <v>249</v>
      </c>
      <c r="D233" s="13" t="s">
        <v>258</v>
      </c>
      <c r="E233" s="15">
        <v>543</v>
      </c>
      <c r="F233" s="4">
        <v>4.5</v>
      </c>
      <c r="G233" s="52">
        <f t="shared" si="11"/>
        <v>2443.5</v>
      </c>
      <c r="H233" s="52"/>
      <c r="I233" s="70"/>
    </row>
    <row r="234" spans="1:9" ht="15.75" x14ac:dyDescent="0.25">
      <c r="A234" s="4">
        <v>11</v>
      </c>
      <c r="B234" s="13" t="s">
        <v>258</v>
      </c>
      <c r="C234" s="13" t="s">
        <v>48</v>
      </c>
      <c r="D234" s="13" t="s">
        <v>259</v>
      </c>
      <c r="E234" s="15">
        <v>400</v>
      </c>
      <c r="F234" s="4">
        <v>4.5</v>
      </c>
      <c r="G234" s="52">
        <f t="shared" si="11"/>
        <v>1800</v>
      </c>
      <c r="H234" s="52"/>
      <c r="I234" s="70"/>
    </row>
    <row r="235" spans="1:9" ht="15.75" x14ac:dyDescent="0.25">
      <c r="A235" s="4">
        <v>12</v>
      </c>
      <c r="B235" s="13" t="s">
        <v>256</v>
      </c>
      <c r="C235" s="13" t="s">
        <v>249</v>
      </c>
      <c r="D235" s="13" t="s">
        <v>255</v>
      </c>
      <c r="E235" s="15">
        <v>546</v>
      </c>
      <c r="F235" s="4">
        <v>4.5</v>
      </c>
      <c r="G235" s="52">
        <f t="shared" si="11"/>
        <v>2457</v>
      </c>
      <c r="H235" s="52"/>
      <c r="I235" s="6" t="s">
        <v>848</v>
      </c>
    </row>
    <row r="236" spans="1:9" ht="15.75" x14ac:dyDescent="0.25">
      <c r="A236" s="4">
        <v>13</v>
      </c>
      <c r="B236" s="13" t="s">
        <v>690</v>
      </c>
      <c r="C236" s="13" t="s">
        <v>524</v>
      </c>
      <c r="D236" s="13"/>
      <c r="E236" s="15">
        <v>180</v>
      </c>
      <c r="F236" s="4">
        <v>3.5</v>
      </c>
      <c r="G236" s="52">
        <f t="shared" ref="G236:G238" si="14">E236*F236</f>
        <v>630</v>
      </c>
      <c r="H236" s="52"/>
      <c r="I236" s="70"/>
    </row>
    <row r="237" spans="1:9" ht="15.75" x14ac:dyDescent="0.25">
      <c r="A237" s="4">
        <v>14</v>
      </c>
      <c r="B237" s="13" t="s">
        <v>691</v>
      </c>
      <c r="C237" s="13" t="s">
        <v>524</v>
      </c>
      <c r="D237" s="13"/>
      <c r="E237" s="15">
        <v>180</v>
      </c>
      <c r="F237" s="4">
        <v>3.5</v>
      </c>
      <c r="G237" s="52">
        <f t="shared" si="14"/>
        <v>630</v>
      </c>
      <c r="H237" s="52"/>
      <c r="I237" s="70"/>
    </row>
    <row r="238" spans="1:9" ht="15.75" x14ac:dyDescent="0.25">
      <c r="A238" s="4">
        <v>15</v>
      </c>
      <c r="B238" s="13" t="s">
        <v>692</v>
      </c>
      <c r="C238" s="13" t="s">
        <v>524</v>
      </c>
      <c r="D238" s="13"/>
      <c r="E238" s="15">
        <v>180</v>
      </c>
      <c r="F238" s="4">
        <v>3.5</v>
      </c>
      <c r="G238" s="52">
        <f t="shared" si="14"/>
        <v>630</v>
      </c>
      <c r="H238" s="52"/>
      <c r="I238" s="70"/>
    </row>
    <row r="239" spans="1:9" ht="15.75" x14ac:dyDescent="0.25">
      <c r="A239" s="4">
        <v>16</v>
      </c>
      <c r="B239" s="13" t="s">
        <v>169</v>
      </c>
      <c r="C239" s="13" t="s">
        <v>255</v>
      </c>
      <c r="D239" s="13" t="s">
        <v>118</v>
      </c>
      <c r="E239" s="15">
        <v>1797</v>
      </c>
      <c r="F239" s="4">
        <v>4.5</v>
      </c>
      <c r="G239" s="52">
        <f t="shared" si="11"/>
        <v>8086.5</v>
      </c>
      <c r="H239" s="52"/>
      <c r="I239" s="70"/>
    </row>
    <row r="240" spans="1:9" ht="15.75" x14ac:dyDescent="0.25">
      <c r="A240" s="4">
        <v>17</v>
      </c>
      <c r="B240" s="13" t="s">
        <v>249</v>
      </c>
      <c r="C240" s="13" t="s">
        <v>256</v>
      </c>
      <c r="D240" s="13" t="s">
        <v>257</v>
      </c>
      <c r="E240" s="15">
        <v>716</v>
      </c>
      <c r="F240" s="4">
        <v>4.5</v>
      </c>
      <c r="G240" s="52">
        <f t="shared" si="11"/>
        <v>3222</v>
      </c>
      <c r="H240" s="52"/>
      <c r="I240" s="6" t="s">
        <v>849</v>
      </c>
    </row>
    <row r="241" spans="1:9" ht="15.75" x14ac:dyDescent="0.25">
      <c r="A241" s="4">
        <v>18</v>
      </c>
      <c r="B241" s="13" t="s">
        <v>693</v>
      </c>
      <c r="C241" s="13" t="s">
        <v>524</v>
      </c>
      <c r="D241" s="13"/>
      <c r="E241" s="15">
        <v>180</v>
      </c>
      <c r="F241" s="4">
        <v>3.5</v>
      </c>
      <c r="G241" s="52">
        <f t="shared" ref="G241:G242" si="15">E241*F241</f>
        <v>630</v>
      </c>
      <c r="H241" s="52"/>
      <c r="I241" s="70"/>
    </row>
    <row r="242" spans="1:9" ht="15.75" x14ac:dyDescent="0.25">
      <c r="A242" s="4">
        <v>19</v>
      </c>
      <c r="B242" s="13" t="s">
        <v>694</v>
      </c>
      <c r="C242" s="13" t="s">
        <v>525</v>
      </c>
      <c r="D242" s="13" t="s">
        <v>506</v>
      </c>
      <c r="E242" s="15">
        <v>646</v>
      </c>
      <c r="F242" s="4">
        <v>3.5</v>
      </c>
      <c r="G242" s="52">
        <f t="shared" si="15"/>
        <v>2261</v>
      </c>
      <c r="H242" s="52"/>
      <c r="I242" s="25"/>
    </row>
    <row r="243" spans="1:9" ht="38.25" customHeight="1" x14ac:dyDescent="0.25">
      <c r="A243" s="4">
        <v>20</v>
      </c>
      <c r="B243" s="28" t="s">
        <v>260</v>
      </c>
      <c r="C243" s="13" t="s">
        <v>46</v>
      </c>
      <c r="D243" s="13" t="s">
        <v>46</v>
      </c>
      <c r="E243" s="20">
        <v>549</v>
      </c>
      <c r="F243" s="4">
        <v>7.03</v>
      </c>
      <c r="G243" s="52">
        <f t="shared" si="11"/>
        <v>3859.4700000000003</v>
      </c>
      <c r="H243" s="52"/>
      <c r="I243" s="79" t="s">
        <v>1021</v>
      </c>
    </row>
    <row r="244" spans="1:9" ht="38.25" customHeight="1" x14ac:dyDescent="0.25">
      <c r="A244" s="4">
        <v>21</v>
      </c>
      <c r="B244" s="13" t="s">
        <v>1160</v>
      </c>
      <c r="C244" s="13" t="s">
        <v>46</v>
      </c>
      <c r="D244" s="13" t="s">
        <v>46</v>
      </c>
      <c r="E244" s="20">
        <v>300</v>
      </c>
      <c r="F244" s="4">
        <v>4</v>
      </c>
      <c r="G244" s="52">
        <f>E244*F244</f>
        <v>1200</v>
      </c>
      <c r="H244" s="52"/>
      <c r="I244" s="79"/>
    </row>
    <row r="245" spans="1:9" ht="15.75" x14ac:dyDescent="0.25">
      <c r="A245" s="4">
        <v>22</v>
      </c>
      <c r="B245" s="13" t="s">
        <v>695</v>
      </c>
      <c r="C245" s="13" t="s">
        <v>524</v>
      </c>
      <c r="D245" s="13"/>
      <c r="E245" s="15">
        <v>185</v>
      </c>
      <c r="F245" s="4">
        <v>3.5</v>
      </c>
      <c r="G245" s="52">
        <f t="shared" ref="G245" si="16">E245*F245</f>
        <v>647.5</v>
      </c>
      <c r="H245" s="52"/>
      <c r="I245" s="25"/>
    </row>
    <row r="246" spans="1:9" ht="15.75" x14ac:dyDescent="0.25">
      <c r="A246" s="4">
        <v>23</v>
      </c>
      <c r="B246" s="13" t="s">
        <v>16</v>
      </c>
      <c r="C246" s="13" t="s">
        <v>118</v>
      </c>
      <c r="D246" s="13" t="s">
        <v>167</v>
      </c>
      <c r="E246" s="15">
        <v>1844</v>
      </c>
      <c r="F246" s="4">
        <v>4.5</v>
      </c>
      <c r="G246" s="52">
        <f t="shared" ref="G246" si="17">SUM(E246*F246)</f>
        <v>8298</v>
      </c>
      <c r="H246" s="52"/>
      <c r="I246" s="25"/>
    </row>
    <row r="247" spans="1:9" ht="15.75" x14ac:dyDescent="0.25">
      <c r="A247" s="4">
        <v>24</v>
      </c>
      <c r="B247" s="13" t="s">
        <v>198</v>
      </c>
      <c r="C247" s="13" t="s">
        <v>506</v>
      </c>
      <c r="D247" s="13" t="s">
        <v>199</v>
      </c>
      <c r="E247" s="15">
        <v>418</v>
      </c>
      <c r="F247" s="4">
        <v>4.5</v>
      </c>
      <c r="G247" s="52">
        <f t="shared" ref="G247" si="18">SUM(E247*F247)</f>
        <v>1881</v>
      </c>
      <c r="H247" s="52"/>
      <c r="I247" s="25"/>
    </row>
    <row r="248" spans="1:9" ht="19.5" x14ac:dyDescent="0.25">
      <c r="A248" s="169" t="s">
        <v>263</v>
      </c>
      <c r="B248" s="169"/>
      <c r="C248" s="169"/>
      <c r="D248" s="169"/>
      <c r="E248" s="19">
        <f>SUM(E224:E247)</f>
        <v>13644</v>
      </c>
      <c r="F248" s="14"/>
      <c r="G248" s="53">
        <f>SUM(G224:G247)</f>
        <v>60388.97</v>
      </c>
      <c r="H248" s="53"/>
      <c r="I248" s="53"/>
    </row>
    <row r="249" spans="1:9" ht="19.5" x14ac:dyDescent="0.25">
      <c r="A249" s="171" t="s">
        <v>516</v>
      </c>
      <c r="B249" s="172"/>
      <c r="C249" s="172"/>
      <c r="D249" s="173"/>
      <c r="E249" s="132">
        <f>E146+E166+E176+E222+E248</f>
        <v>150326</v>
      </c>
      <c r="F249" s="133"/>
      <c r="G249" s="134">
        <f>G146+G166+G176+G222+G248</f>
        <v>714932.87</v>
      </c>
      <c r="H249" s="134"/>
      <c r="I249" s="134"/>
    </row>
    <row r="250" spans="1:9" ht="20.25" x14ac:dyDescent="0.25">
      <c r="A250" s="155" t="s">
        <v>264</v>
      </c>
      <c r="B250" s="156"/>
      <c r="C250" s="156"/>
      <c r="D250" s="156"/>
      <c r="E250" s="156"/>
      <c r="F250" s="156"/>
      <c r="G250" s="156"/>
      <c r="H250" s="127"/>
      <c r="I250" s="127"/>
    </row>
    <row r="251" spans="1:9" ht="15.75" x14ac:dyDescent="0.25">
      <c r="A251" s="111">
        <v>1</v>
      </c>
      <c r="B251" s="109" t="s">
        <v>265</v>
      </c>
      <c r="C251" s="109" t="s">
        <v>266</v>
      </c>
      <c r="D251" s="109" t="s">
        <v>33</v>
      </c>
      <c r="E251" s="110">
        <v>1983</v>
      </c>
      <c r="F251" s="114">
        <v>5</v>
      </c>
      <c r="G251" s="116" t="s">
        <v>506</v>
      </c>
      <c r="H251" s="116"/>
      <c r="I251" s="4" t="s">
        <v>850</v>
      </c>
    </row>
    <row r="252" spans="1:9" ht="15.75" x14ac:dyDescent="0.25">
      <c r="A252" s="3">
        <v>2</v>
      </c>
      <c r="B252" s="13" t="s">
        <v>267</v>
      </c>
      <c r="C252" s="13" t="s">
        <v>268</v>
      </c>
      <c r="D252" s="13" t="s">
        <v>33</v>
      </c>
      <c r="E252" s="16">
        <v>723</v>
      </c>
      <c r="F252" s="4">
        <v>2.85</v>
      </c>
      <c r="G252" s="49">
        <v>665</v>
      </c>
      <c r="H252" s="49"/>
      <c r="I252" s="4" t="s">
        <v>851</v>
      </c>
    </row>
    <row r="253" spans="1:9" ht="15.75" x14ac:dyDescent="0.25">
      <c r="A253" s="3">
        <v>3</v>
      </c>
      <c r="B253" s="13" t="s">
        <v>269</v>
      </c>
      <c r="C253" s="13" t="s">
        <v>270</v>
      </c>
      <c r="D253" s="13" t="s">
        <v>271</v>
      </c>
      <c r="E253" s="16">
        <v>698</v>
      </c>
      <c r="F253" s="4">
        <v>2.72</v>
      </c>
      <c r="G253" s="49">
        <f>F253*E253</f>
        <v>1898.5600000000002</v>
      </c>
      <c r="H253" s="49"/>
      <c r="I253" s="4" t="s">
        <v>852</v>
      </c>
    </row>
    <row r="254" spans="1:9" ht="15.75" x14ac:dyDescent="0.25">
      <c r="A254" s="3">
        <v>4</v>
      </c>
      <c r="B254" s="13" t="s">
        <v>272</v>
      </c>
      <c r="C254" s="13" t="s">
        <v>271</v>
      </c>
      <c r="D254" s="13" t="s">
        <v>33</v>
      </c>
      <c r="E254" s="16">
        <v>850</v>
      </c>
      <c r="F254" s="4">
        <v>2.6</v>
      </c>
      <c r="G254" s="49">
        <f>F254*E254</f>
        <v>2210</v>
      </c>
      <c r="H254" s="49"/>
      <c r="I254" s="4" t="s">
        <v>853</v>
      </c>
    </row>
    <row r="255" spans="1:9" ht="15.75" x14ac:dyDescent="0.25">
      <c r="A255" s="3">
        <v>5</v>
      </c>
      <c r="B255" s="13" t="s">
        <v>273</v>
      </c>
      <c r="C255" s="13" t="s">
        <v>274</v>
      </c>
      <c r="D255" s="30" t="s">
        <v>275</v>
      </c>
      <c r="E255" s="16">
        <v>670</v>
      </c>
      <c r="F255" s="4">
        <v>3.93</v>
      </c>
      <c r="G255" s="49">
        <f>F255*E255</f>
        <v>2633.1</v>
      </c>
      <c r="H255" s="49"/>
      <c r="I255" s="4" t="s">
        <v>854</v>
      </c>
    </row>
    <row r="256" spans="1:9" ht="15.75" x14ac:dyDescent="0.25">
      <c r="A256" s="3">
        <v>6</v>
      </c>
      <c r="B256" s="13" t="s">
        <v>276</v>
      </c>
      <c r="C256" s="13" t="s">
        <v>271</v>
      </c>
      <c r="D256" s="13" t="s">
        <v>33</v>
      </c>
      <c r="E256" s="16">
        <v>1841</v>
      </c>
      <c r="F256" s="4">
        <v>3.3</v>
      </c>
      <c r="G256" s="49">
        <f>F256*E256</f>
        <v>6075.2999999999993</v>
      </c>
      <c r="H256" s="49"/>
      <c r="I256" s="4" t="s">
        <v>855</v>
      </c>
    </row>
    <row r="257" spans="1:9" ht="15.75" x14ac:dyDescent="0.25">
      <c r="A257" s="3">
        <v>7</v>
      </c>
      <c r="B257" s="13" t="s">
        <v>277</v>
      </c>
      <c r="C257" s="13" t="s">
        <v>278</v>
      </c>
      <c r="D257" s="13" t="s">
        <v>33</v>
      </c>
      <c r="E257" s="16">
        <v>2477</v>
      </c>
      <c r="F257" s="4">
        <v>2.67</v>
      </c>
      <c r="G257" s="49">
        <f>F257*E257</f>
        <v>6613.59</v>
      </c>
      <c r="H257" s="49"/>
      <c r="I257" s="4" t="s">
        <v>856</v>
      </c>
    </row>
    <row r="258" spans="1:9" ht="31.5" x14ac:dyDescent="0.25">
      <c r="A258" s="3">
        <v>8</v>
      </c>
      <c r="B258" s="13" t="s">
        <v>279</v>
      </c>
      <c r="C258" s="13" t="s">
        <v>274</v>
      </c>
      <c r="D258" s="13" t="s">
        <v>33</v>
      </c>
      <c r="E258" s="15">
        <v>428</v>
      </c>
      <c r="F258" s="4"/>
      <c r="G258" s="49"/>
      <c r="H258" s="49"/>
      <c r="I258" s="4" t="s">
        <v>857</v>
      </c>
    </row>
    <row r="259" spans="1:9" ht="15.75" x14ac:dyDescent="0.25">
      <c r="A259" s="3">
        <v>9</v>
      </c>
      <c r="B259" s="13" t="s">
        <v>280</v>
      </c>
      <c r="C259" s="13" t="s">
        <v>281</v>
      </c>
      <c r="D259" s="13" t="s">
        <v>282</v>
      </c>
      <c r="E259" s="16">
        <v>1492</v>
      </c>
      <c r="F259" s="4">
        <v>2.5</v>
      </c>
      <c r="G259" s="49">
        <f t="shared" ref="G259:G286" si="19">F259*E259</f>
        <v>3730</v>
      </c>
      <c r="H259" s="49"/>
      <c r="I259" s="4" t="s">
        <v>858</v>
      </c>
    </row>
    <row r="260" spans="1:9" ht="15.75" x14ac:dyDescent="0.25">
      <c r="A260" s="3">
        <v>10</v>
      </c>
      <c r="B260" s="13" t="s">
        <v>283</v>
      </c>
      <c r="C260" s="13" t="s">
        <v>284</v>
      </c>
      <c r="D260" s="13" t="s">
        <v>272</v>
      </c>
      <c r="E260" s="16">
        <v>496</v>
      </c>
      <c r="F260" s="7">
        <v>3.5</v>
      </c>
      <c r="G260" s="49">
        <f t="shared" si="19"/>
        <v>1736</v>
      </c>
      <c r="H260" s="49"/>
      <c r="I260" s="4" t="s">
        <v>859</v>
      </c>
    </row>
    <row r="261" spans="1:9" ht="15.75" x14ac:dyDescent="0.25">
      <c r="A261" s="3">
        <v>11</v>
      </c>
      <c r="B261" s="13" t="s">
        <v>285</v>
      </c>
      <c r="C261" s="13" t="s">
        <v>286</v>
      </c>
      <c r="D261" s="13" t="s">
        <v>287</v>
      </c>
      <c r="E261" s="16">
        <v>663</v>
      </c>
      <c r="F261" s="4">
        <v>4.07</v>
      </c>
      <c r="G261" s="49">
        <f t="shared" si="19"/>
        <v>2698.4100000000003</v>
      </c>
      <c r="H261" s="49"/>
      <c r="I261" s="4" t="s">
        <v>860</v>
      </c>
    </row>
    <row r="262" spans="1:9" ht="15.75" x14ac:dyDescent="0.25">
      <c r="A262" s="3">
        <v>12</v>
      </c>
      <c r="B262" s="13" t="s">
        <v>281</v>
      </c>
      <c r="C262" s="13" t="s">
        <v>280</v>
      </c>
      <c r="D262" s="13" t="s">
        <v>286</v>
      </c>
      <c r="E262" s="16">
        <v>2089</v>
      </c>
      <c r="F262" s="4">
        <v>3.01</v>
      </c>
      <c r="G262" s="49">
        <f t="shared" si="19"/>
        <v>6287.8899999999994</v>
      </c>
      <c r="H262" s="49"/>
      <c r="I262" s="4" t="s">
        <v>861</v>
      </c>
    </row>
    <row r="263" spans="1:9" ht="15.75" x14ac:dyDescent="0.25">
      <c r="A263" s="3">
        <v>13</v>
      </c>
      <c r="B263" s="13" t="s">
        <v>288</v>
      </c>
      <c r="C263" s="13" t="s">
        <v>281</v>
      </c>
      <c r="D263" s="13" t="s">
        <v>281</v>
      </c>
      <c r="E263" s="16">
        <v>301</v>
      </c>
      <c r="F263" s="4">
        <v>3.35</v>
      </c>
      <c r="G263" s="49">
        <f t="shared" si="19"/>
        <v>1008.35</v>
      </c>
      <c r="H263" s="49"/>
      <c r="I263" s="4" t="s">
        <v>862</v>
      </c>
    </row>
    <row r="264" spans="1:9" ht="15.75" x14ac:dyDescent="0.25">
      <c r="A264" s="3">
        <v>14</v>
      </c>
      <c r="B264" s="13" t="s">
        <v>271</v>
      </c>
      <c r="C264" s="13" t="s">
        <v>270</v>
      </c>
      <c r="D264" s="13" t="s">
        <v>33</v>
      </c>
      <c r="E264" s="15">
        <v>619</v>
      </c>
      <c r="F264" s="4">
        <v>3.8</v>
      </c>
      <c r="G264" s="49">
        <f t="shared" si="19"/>
        <v>2352.1999999999998</v>
      </c>
      <c r="H264" s="49"/>
      <c r="I264" s="4" t="s">
        <v>863</v>
      </c>
    </row>
    <row r="265" spans="1:9" ht="15.75" x14ac:dyDescent="0.25">
      <c r="A265" s="3">
        <v>15</v>
      </c>
      <c r="B265" s="13" t="s">
        <v>289</v>
      </c>
      <c r="C265" s="13" t="s">
        <v>278</v>
      </c>
      <c r="D265" s="13" t="s">
        <v>269</v>
      </c>
      <c r="E265" s="15">
        <v>158</v>
      </c>
      <c r="F265" s="4">
        <v>2.78</v>
      </c>
      <c r="G265" s="49">
        <f t="shared" si="19"/>
        <v>439.23999999999995</v>
      </c>
      <c r="H265" s="49"/>
      <c r="I265" s="4" t="s">
        <v>864</v>
      </c>
    </row>
    <row r="266" spans="1:9" ht="15.75" x14ac:dyDescent="0.25">
      <c r="A266" s="3">
        <v>16</v>
      </c>
      <c r="B266" s="13" t="s">
        <v>266</v>
      </c>
      <c r="C266" s="13" t="s">
        <v>290</v>
      </c>
      <c r="D266" s="13" t="s">
        <v>286</v>
      </c>
      <c r="E266" s="15">
        <v>1915</v>
      </c>
      <c r="F266" s="4">
        <v>4</v>
      </c>
      <c r="G266" s="49">
        <f t="shared" si="19"/>
        <v>7660</v>
      </c>
      <c r="H266" s="49"/>
      <c r="I266" s="4" t="s">
        <v>865</v>
      </c>
    </row>
    <row r="267" spans="1:9" ht="15.75" x14ac:dyDescent="0.25">
      <c r="A267" s="3">
        <v>17</v>
      </c>
      <c r="B267" s="13" t="s">
        <v>291</v>
      </c>
      <c r="C267" s="13" t="s">
        <v>292</v>
      </c>
      <c r="D267" s="13" t="s">
        <v>293</v>
      </c>
      <c r="E267" s="15">
        <v>592</v>
      </c>
      <c r="F267" s="4">
        <v>3</v>
      </c>
      <c r="G267" s="49">
        <f t="shared" si="19"/>
        <v>1776</v>
      </c>
      <c r="H267" s="49"/>
      <c r="I267" s="4" t="s">
        <v>866</v>
      </c>
    </row>
    <row r="268" spans="1:9" ht="15.75" x14ac:dyDescent="0.25">
      <c r="A268" s="3">
        <v>18</v>
      </c>
      <c r="B268" s="13" t="s">
        <v>294</v>
      </c>
      <c r="C268" s="13" t="s">
        <v>534</v>
      </c>
      <c r="D268" s="13"/>
      <c r="E268" s="16">
        <v>1077</v>
      </c>
      <c r="F268" s="6">
        <v>3</v>
      </c>
      <c r="G268" s="54">
        <f>E268*F268</f>
        <v>3231</v>
      </c>
      <c r="H268" s="54"/>
      <c r="I268" s="4" t="s">
        <v>867</v>
      </c>
    </row>
    <row r="269" spans="1:9" ht="15.75" x14ac:dyDescent="0.25">
      <c r="A269" s="3">
        <v>19</v>
      </c>
      <c r="B269" s="13" t="s">
        <v>295</v>
      </c>
      <c r="C269" s="13" t="s">
        <v>290</v>
      </c>
      <c r="D269" s="13" t="s">
        <v>33</v>
      </c>
      <c r="E269" s="16">
        <v>870</v>
      </c>
      <c r="F269" s="6">
        <v>3</v>
      </c>
      <c r="G269" s="54">
        <f t="shared" si="19"/>
        <v>2610</v>
      </c>
      <c r="H269" s="54"/>
      <c r="I269" s="4" t="s">
        <v>868</v>
      </c>
    </row>
    <row r="270" spans="1:9" ht="15.75" x14ac:dyDescent="0.25">
      <c r="A270" s="3">
        <v>20</v>
      </c>
      <c r="B270" s="13" t="s">
        <v>296</v>
      </c>
      <c r="C270" s="13" t="s">
        <v>270</v>
      </c>
      <c r="D270" s="13" t="s">
        <v>33</v>
      </c>
      <c r="E270" s="16">
        <v>660</v>
      </c>
      <c r="F270" s="6">
        <v>5</v>
      </c>
      <c r="G270" s="54">
        <f t="shared" si="19"/>
        <v>3300</v>
      </c>
      <c r="H270" s="54"/>
      <c r="I270" s="4" t="s">
        <v>869</v>
      </c>
    </row>
    <row r="271" spans="1:9" ht="15.75" x14ac:dyDescent="0.25">
      <c r="A271" s="3">
        <v>21</v>
      </c>
      <c r="B271" s="13" t="s">
        <v>292</v>
      </c>
      <c r="C271" s="13" t="s">
        <v>265</v>
      </c>
      <c r="D271" s="13" t="s">
        <v>266</v>
      </c>
      <c r="E271" s="16">
        <v>281</v>
      </c>
      <c r="F271" s="6">
        <v>3</v>
      </c>
      <c r="G271" s="54">
        <f t="shared" si="19"/>
        <v>843</v>
      </c>
      <c r="H271" s="54"/>
      <c r="I271" s="4" t="s">
        <v>870</v>
      </c>
    </row>
    <row r="272" spans="1:9" ht="15.75" x14ac:dyDescent="0.25">
      <c r="A272" s="3">
        <v>22</v>
      </c>
      <c r="B272" s="13" t="s">
        <v>293</v>
      </c>
      <c r="C272" s="13" t="s">
        <v>290</v>
      </c>
      <c r="D272" s="13" t="s">
        <v>297</v>
      </c>
      <c r="E272" s="16">
        <v>697</v>
      </c>
      <c r="F272" s="6">
        <v>4.7</v>
      </c>
      <c r="G272" s="54">
        <f t="shared" si="19"/>
        <v>3275.9</v>
      </c>
      <c r="H272" s="54"/>
      <c r="I272" s="4" t="s">
        <v>871</v>
      </c>
    </row>
    <row r="273" spans="1:9" ht="15.75" x14ac:dyDescent="0.25">
      <c r="A273" s="3">
        <v>23</v>
      </c>
      <c r="B273" s="28" t="s">
        <v>298</v>
      </c>
      <c r="C273" s="13" t="s">
        <v>265</v>
      </c>
      <c r="D273" s="28" t="s">
        <v>299</v>
      </c>
      <c r="E273" s="107">
        <v>808</v>
      </c>
      <c r="F273" s="6">
        <v>3</v>
      </c>
      <c r="G273" s="54">
        <f>E273*F273</f>
        <v>2424</v>
      </c>
      <c r="H273" s="54"/>
      <c r="I273" s="4" t="s">
        <v>872</v>
      </c>
    </row>
    <row r="274" spans="1:9" ht="15.75" x14ac:dyDescent="0.25">
      <c r="A274" s="3">
        <v>24</v>
      </c>
      <c r="B274" s="28" t="s">
        <v>300</v>
      </c>
      <c r="C274" s="13" t="s">
        <v>265</v>
      </c>
      <c r="D274" s="13" t="s">
        <v>290</v>
      </c>
      <c r="E274" s="107">
        <v>447</v>
      </c>
      <c r="F274" s="6">
        <v>2.74</v>
      </c>
      <c r="G274" s="54">
        <f t="shared" si="19"/>
        <v>1224.7800000000002</v>
      </c>
      <c r="H274" s="54"/>
      <c r="I274" s="4" t="s">
        <v>873</v>
      </c>
    </row>
    <row r="275" spans="1:9" ht="15.75" x14ac:dyDescent="0.25">
      <c r="A275" s="3">
        <v>25</v>
      </c>
      <c r="B275" s="28" t="s">
        <v>287</v>
      </c>
      <c r="C275" s="13" t="s">
        <v>285</v>
      </c>
      <c r="D275" s="13" t="s">
        <v>286</v>
      </c>
      <c r="E275" s="107">
        <v>462</v>
      </c>
      <c r="F275" s="6">
        <v>4.47</v>
      </c>
      <c r="G275" s="54">
        <f t="shared" si="19"/>
        <v>2065.14</v>
      </c>
      <c r="H275" s="54"/>
      <c r="I275" s="4" t="s">
        <v>874</v>
      </c>
    </row>
    <row r="276" spans="1:9" ht="15.75" x14ac:dyDescent="0.25">
      <c r="A276" s="3">
        <v>26</v>
      </c>
      <c r="B276" s="28" t="s">
        <v>284</v>
      </c>
      <c r="C276" s="13" t="s">
        <v>271</v>
      </c>
      <c r="D276" s="13" t="s">
        <v>271</v>
      </c>
      <c r="E276" s="107">
        <v>250</v>
      </c>
      <c r="F276" s="6">
        <v>4</v>
      </c>
      <c r="G276" s="54">
        <f t="shared" si="19"/>
        <v>1000</v>
      </c>
      <c r="H276" s="54"/>
      <c r="I276" s="71" t="s">
        <v>875</v>
      </c>
    </row>
    <row r="277" spans="1:9" ht="15.75" x14ac:dyDescent="0.25">
      <c r="A277" s="3">
        <v>27</v>
      </c>
      <c r="B277" s="28" t="s">
        <v>301</v>
      </c>
      <c r="C277" s="28" t="s">
        <v>302</v>
      </c>
      <c r="D277" s="28" t="s">
        <v>33</v>
      </c>
      <c r="E277" s="107">
        <v>1102</v>
      </c>
      <c r="F277" s="6">
        <v>2.74</v>
      </c>
      <c r="G277" s="54">
        <f t="shared" si="19"/>
        <v>3019.48</v>
      </c>
      <c r="H277" s="54"/>
      <c r="I277" s="4" t="s">
        <v>876</v>
      </c>
    </row>
    <row r="278" spans="1:9" ht="15.75" x14ac:dyDescent="0.25">
      <c r="A278" s="3">
        <v>28</v>
      </c>
      <c r="B278" s="28" t="s">
        <v>303</v>
      </c>
      <c r="C278" s="28" t="s">
        <v>297</v>
      </c>
      <c r="D278" s="28" t="s">
        <v>304</v>
      </c>
      <c r="E278" s="107">
        <v>187</v>
      </c>
      <c r="F278" s="6">
        <v>3</v>
      </c>
      <c r="G278" s="54">
        <f>E278*F278</f>
        <v>561</v>
      </c>
      <c r="H278" s="54"/>
      <c r="I278" s="4" t="s">
        <v>877</v>
      </c>
    </row>
    <row r="279" spans="1:9" ht="15.75" x14ac:dyDescent="0.25">
      <c r="A279" s="3">
        <v>29</v>
      </c>
      <c r="B279" s="28" t="s">
        <v>286</v>
      </c>
      <c r="C279" s="13" t="s">
        <v>297</v>
      </c>
      <c r="D279" s="13" t="s">
        <v>290</v>
      </c>
      <c r="E279" s="107">
        <v>635</v>
      </c>
      <c r="F279" s="6">
        <v>4.3099999999999996</v>
      </c>
      <c r="G279" s="54">
        <f t="shared" si="19"/>
        <v>2736.85</v>
      </c>
      <c r="H279" s="54"/>
      <c r="I279" s="4" t="s">
        <v>878</v>
      </c>
    </row>
    <row r="280" spans="1:9" ht="15.75" x14ac:dyDescent="0.25">
      <c r="A280" s="3">
        <v>30</v>
      </c>
      <c r="B280" s="28" t="s">
        <v>518</v>
      </c>
      <c r="C280" s="13"/>
      <c r="D280" s="13" t="s">
        <v>265</v>
      </c>
      <c r="E280" s="107">
        <v>1709</v>
      </c>
      <c r="F280" s="6">
        <v>4</v>
      </c>
      <c r="G280" s="54">
        <f t="shared" si="19"/>
        <v>6836</v>
      </c>
      <c r="H280" s="54"/>
      <c r="I280" s="4" t="s">
        <v>879</v>
      </c>
    </row>
    <row r="281" spans="1:9" ht="15.75" x14ac:dyDescent="0.25">
      <c r="A281" s="3">
        <v>31</v>
      </c>
      <c r="B281" s="13" t="s">
        <v>299</v>
      </c>
      <c r="C281" s="13" t="s">
        <v>290</v>
      </c>
      <c r="D281" s="13" t="s">
        <v>305</v>
      </c>
      <c r="E281" s="16">
        <v>400</v>
      </c>
      <c r="F281" s="6">
        <v>2</v>
      </c>
      <c r="G281" s="54">
        <f t="shared" si="19"/>
        <v>800</v>
      </c>
      <c r="H281" s="54"/>
      <c r="I281" s="4" t="s">
        <v>880</v>
      </c>
    </row>
    <row r="282" spans="1:9" ht="15.75" x14ac:dyDescent="0.25">
      <c r="A282" s="3">
        <v>32</v>
      </c>
      <c r="B282" s="13" t="s">
        <v>297</v>
      </c>
      <c r="C282" s="13" t="s">
        <v>292</v>
      </c>
      <c r="D282" s="13" t="s">
        <v>286</v>
      </c>
      <c r="E282" s="16">
        <v>700</v>
      </c>
      <c r="F282" s="6">
        <v>3</v>
      </c>
      <c r="G282" s="54">
        <f t="shared" si="19"/>
        <v>2100</v>
      </c>
      <c r="H282" s="54"/>
      <c r="I282" s="4" t="s">
        <v>881</v>
      </c>
    </row>
    <row r="283" spans="1:9" ht="15.75" x14ac:dyDescent="0.25">
      <c r="A283" s="3">
        <v>33</v>
      </c>
      <c r="B283" s="13" t="s">
        <v>305</v>
      </c>
      <c r="C283" s="13" t="s">
        <v>306</v>
      </c>
      <c r="D283" s="13" t="s">
        <v>299</v>
      </c>
      <c r="E283" s="16">
        <v>541</v>
      </c>
      <c r="F283" s="6">
        <v>3</v>
      </c>
      <c r="G283" s="54">
        <f t="shared" si="19"/>
        <v>1623</v>
      </c>
      <c r="H283" s="54"/>
      <c r="I283" s="4" t="s">
        <v>882</v>
      </c>
    </row>
    <row r="284" spans="1:9" ht="15.75" x14ac:dyDescent="0.25">
      <c r="A284" s="3">
        <v>34</v>
      </c>
      <c r="B284" s="13" t="s">
        <v>282</v>
      </c>
      <c r="C284" s="13" t="s">
        <v>280</v>
      </c>
      <c r="D284" s="13" t="s">
        <v>33</v>
      </c>
      <c r="E284" s="16">
        <v>712</v>
      </c>
      <c r="F284" s="6">
        <v>3.3</v>
      </c>
      <c r="G284" s="54">
        <f t="shared" si="19"/>
        <v>2349.6</v>
      </c>
      <c r="H284" s="54"/>
      <c r="I284" s="4" t="s">
        <v>883</v>
      </c>
    </row>
    <row r="285" spans="1:9" ht="15.75" x14ac:dyDescent="0.25">
      <c r="A285" s="3">
        <v>35</v>
      </c>
      <c r="B285" s="13" t="s">
        <v>304</v>
      </c>
      <c r="C285" s="13" t="s">
        <v>293</v>
      </c>
      <c r="D285" s="13" t="s">
        <v>286</v>
      </c>
      <c r="E285" s="16">
        <v>1063</v>
      </c>
      <c r="F285" s="6">
        <v>3.39</v>
      </c>
      <c r="G285" s="54">
        <f t="shared" si="19"/>
        <v>3603.57</v>
      </c>
      <c r="H285" s="54"/>
      <c r="I285" s="4" t="s">
        <v>884</v>
      </c>
    </row>
    <row r="286" spans="1:9" ht="15.75" x14ac:dyDescent="0.25">
      <c r="A286" s="3">
        <v>36</v>
      </c>
      <c r="B286" s="28" t="s">
        <v>306</v>
      </c>
      <c r="C286" s="28" t="s">
        <v>265</v>
      </c>
      <c r="D286" s="28" t="s">
        <v>33</v>
      </c>
      <c r="E286" s="107">
        <v>184</v>
      </c>
      <c r="F286" s="6">
        <v>3</v>
      </c>
      <c r="G286" s="54">
        <f t="shared" si="19"/>
        <v>552</v>
      </c>
      <c r="H286" s="54"/>
      <c r="I286" s="4" t="s">
        <v>885</v>
      </c>
    </row>
    <row r="287" spans="1:9" ht="15.75" x14ac:dyDescent="0.25">
      <c r="A287" s="3">
        <v>37</v>
      </c>
      <c r="B287" s="13" t="s">
        <v>268</v>
      </c>
      <c r="C287" s="13" t="s">
        <v>307</v>
      </c>
      <c r="D287" s="13" t="s">
        <v>33</v>
      </c>
      <c r="E287" s="16">
        <v>3553</v>
      </c>
      <c r="F287" s="6">
        <v>2.7</v>
      </c>
      <c r="G287" s="54">
        <f>E287*F287</f>
        <v>9593.1</v>
      </c>
      <c r="H287" s="54"/>
      <c r="I287" s="4" t="s">
        <v>886</v>
      </c>
    </row>
    <row r="288" spans="1:9" ht="15.75" x14ac:dyDescent="0.25">
      <c r="A288" s="3">
        <v>38</v>
      </c>
      <c r="B288" s="13" t="s">
        <v>290</v>
      </c>
      <c r="C288" s="13" t="s">
        <v>266</v>
      </c>
      <c r="D288" s="13" t="s">
        <v>300</v>
      </c>
      <c r="E288" s="16">
        <v>714</v>
      </c>
      <c r="F288" s="6">
        <v>3.5</v>
      </c>
      <c r="G288" s="54">
        <f t="shared" ref="G288:G305" si="20">F288*E288</f>
        <v>2499</v>
      </c>
      <c r="H288" s="54"/>
      <c r="I288" s="4" t="s">
        <v>887</v>
      </c>
    </row>
    <row r="289" spans="1:9" ht="15.75" x14ac:dyDescent="0.25">
      <c r="A289" s="3">
        <v>39</v>
      </c>
      <c r="B289" s="13" t="s">
        <v>535</v>
      </c>
      <c r="C289" s="13"/>
      <c r="D289" s="13"/>
      <c r="E289" s="16">
        <v>388</v>
      </c>
      <c r="F289" s="6">
        <v>3</v>
      </c>
      <c r="G289" s="54">
        <f>E289*F289</f>
        <v>1164</v>
      </c>
      <c r="H289" s="54"/>
      <c r="I289" s="36" t="s">
        <v>888</v>
      </c>
    </row>
    <row r="290" spans="1:9" ht="15.75" x14ac:dyDescent="0.25">
      <c r="A290" s="3">
        <v>40</v>
      </c>
      <c r="B290" s="13" t="s">
        <v>308</v>
      </c>
      <c r="C290" s="13" t="s">
        <v>281</v>
      </c>
      <c r="D290" s="13" t="s">
        <v>33</v>
      </c>
      <c r="E290" s="16">
        <v>646</v>
      </c>
      <c r="F290" s="6">
        <v>3</v>
      </c>
      <c r="G290" s="54">
        <f t="shared" si="20"/>
        <v>1938</v>
      </c>
      <c r="H290" s="54"/>
      <c r="I290" s="4" t="s">
        <v>889</v>
      </c>
    </row>
    <row r="291" spans="1:9" ht="15.75" x14ac:dyDescent="0.25">
      <c r="A291" s="3">
        <v>41</v>
      </c>
      <c r="B291" s="13" t="s">
        <v>309</v>
      </c>
      <c r="C291" s="13" t="s">
        <v>287</v>
      </c>
      <c r="D291" s="13" t="s">
        <v>33</v>
      </c>
      <c r="E291" s="16">
        <v>608</v>
      </c>
      <c r="F291" s="6">
        <v>4.25</v>
      </c>
      <c r="G291" s="54">
        <f t="shared" si="20"/>
        <v>2584</v>
      </c>
      <c r="H291" s="54"/>
      <c r="I291" s="6" t="s">
        <v>890</v>
      </c>
    </row>
    <row r="292" spans="1:9" ht="15.75" x14ac:dyDescent="0.25">
      <c r="A292" s="3">
        <v>42</v>
      </c>
      <c r="B292" s="31" t="s">
        <v>526</v>
      </c>
      <c r="C292" s="13"/>
      <c r="D292" s="13"/>
      <c r="E292" s="16">
        <v>2739</v>
      </c>
      <c r="F292" s="6">
        <v>3.04</v>
      </c>
      <c r="G292" s="54">
        <f t="shared" si="20"/>
        <v>8326.56</v>
      </c>
      <c r="H292" s="54"/>
      <c r="I292" s="4" t="s">
        <v>891</v>
      </c>
    </row>
    <row r="293" spans="1:9" s="2" customFormat="1" ht="15.75" x14ac:dyDescent="0.25">
      <c r="A293" s="3">
        <v>43</v>
      </c>
      <c r="B293" s="31" t="s">
        <v>310</v>
      </c>
      <c r="C293" s="31" t="s">
        <v>311</v>
      </c>
      <c r="D293" s="31" t="s">
        <v>311</v>
      </c>
      <c r="E293" s="16">
        <v>1520</v>
      </c>
      <c r="F293" s="6">
        <v>3.9</v>
      </c>
      <c r="G293" s="54">
        <f t="shared" si="20"/>
        <v>5928</v>
      </c>
      <c r="H293" s="54"/>
      <c r="I293" s="6" t="s">
        <v>892</v>
      </c>
    </row>
    <row r="294" spans="1:9" s="2" customFormat="1" ht="31.5" x14ac:dyDescent="0.25">
      <c r="A294" s="3">
        <v>44</v>
      </c>
      <c r="B294" s="31" t="s">
        <v>536</v>
      </c>
      <c r="C294" s="31" t="s">
        <v>537</v>
      </c>
      <c r="D294" s="31"/>
      <c r="E294" s="16">
        <v>3243</v>
      </c>
      <c r="F294" s="6">
        <v>3</v>
      </c>
      <c r="G294" s="54">
        <f t="shared" si="20"/>
        <v>9729</v>
      </c>
      <c r="H294" s="54"/>
      <c r="I294" s="6" t="s">
        <v>893</v>
      </c>
    </row>
    <row r="295" spans="1:9" s="2" customFormat="1" ht="31.5" x14ac:dyDescent="0.25">
      <c r="A295" s="3">
        <v>45</v>
      </c>
      <c r="B295" s="31" t="s">
        <v>685</v>
      </c>
      <c r="C295" s="31" t="s">
        <v>312</v>
      </c>
      <c r="D295" s="31" t="s">
        <v>33</v>
      </c>
      <c r="E295" s="16">
        <v>889</v>
      </c>
      <c r="F295" s="6">
        <v>3</v>
      </c>
      <c r="G295" s="54">
        <f t="shared" si="20"/>
        <v>2667</v>
      </c>
      <c r="H295" s="54"/>
      <c r="I295" s="6" t="s">
        <v>894</v>
      </c>
    </row>
    <row r="296" spans="1:9" s="2" customFormat="1" ht="31.5" x14ac:dyDescent="0.25">
      <c r="A296" s="3">
        <v>46</v>
      </c>
      <c r="B296" s="13" t="s">
        <v>684</v>
      </c>
      <c r="C296" s="13"/>
      <c r="D296" s="13"/>
      <c r="E296" s="15">
        <v>545</v>
      </c>
      <c r="F296" s="4">
        <v>3</v>
      </c>
      <c r="G296" s="49">
        <f t="shared" si="20"/>
        <v>1635</v>
      </c>
      <c r="H296" s="49"/>
      <c r="I296" s="72" t="s">
        <v>895</v>
      </c>
    </row>
    <row r="297" spans="1:9" s="2" customFormat="1" ht="31.5" x14ac:dyDescent="0.25">
      <c r="A297" s="3">
        <v>47</v>
      </c>
      <c r="B297" s="13" t="s">
        <v>313</v>
      </c>
      <c r="C297" s="13" t="s">
        <v>506</v>
      </c>
      <c r="D297" s="13" t="s">
        <v>506</v>
      </c>
      <c r="E297" s="15">
        <v>382</v>
      </c>
      <c r="F297" s="4">
        <v>3</v>
      </c>
      <c r="G297" s="49">
        <f t="shared" si="20"/>
        <v>1146</v>
      </c>
      <c r="H297" s="49"/>
      <c r="I297" s="4" t="s">
        <v>896</v>
      </c>
    </row>
    <row r="298" spans="1:9" s="2" customFormat="1" ht="31.5" x14ac:dyDescent="0.25">
      <c r="A298" s="3">
        <v>48</v>
      </c>
      <c r="B298" s="13" t="s">
        <v>686</v>
      </c>
      <c r="C298" s="13"/>
      <c r="D298" s="13"/>
      <c r="E298" s="15">
        <v>290</v>
      </c>
      <c r="F298" s="4">
        <v>3</v>
      </c>
      <c r="G298" s="49">
        <f t="shared" si="20"/>
        <v>870</v>
      </c>
      <c r="H298" s="49"/>
      <c r="I298" s="36" t="s">
        <v>897</v>
      </c>
    </row>
    <row r="299" spans="1:9" s="2" customFormat="1" ht="15.75" x14ac:dyDescent="0.25">
      <c r="A299" s="3">
        <v>49</v>
      </c>
      <c r="B299" s="13" t="s">
        <v>687</v>
      </c>
      <c r="C299" s="13" t="s">
        <v>312</v>
      </c>
      <c r="D299" s="13" t="s">
        <v>33</v>
      </c>
      <c r="E299" s="15">
        <v>513</v>
      </c>
      <c r="F299" s="4">
        <v>3</v>
      </c>
      <c r="G299" s="49">
        <f t="shared" si="20"/>
        <v>1539</v>
      </c>
      <c r="H299" s="49"/>
      <c r="I299" s="4" t="s">
        <v>898</v>
      </c>
    </row>
    <row r="300" spans="1:9" s="2" customFormat="1" ht="31.5" x14ac:dyDescent="0.25">
      <c r="A300" s="3">
        <v>50</v>
      </c>
      <c r="B300" s="13" t="s">
        <v>688</v>
      </c>
      <c r="C300" s="13" t="s">
        <v>314</v>
      </c>
      <c r="D300" s="13" t="s">
        <v>315</v>
      </c>
      <c r="E300" s="15">
        <v>216</v>
      </c>
      <c r="F300" s="4">
        <v>3</v>
      </c>
      <c r="G300" s="49">
        <f t="shared" si="20"/>
        <v>648</v>
      </c>
      <c r="H300" s="49"/>
      <c r="I300" s="4" t="s">
        <v>899</v>
      </c>
    </row>
    <row r="301" spans="1:9" s="2" customFormat="1" ht="31.5" x14ac:dyDescent="0.25">
      <c r="A301" s="3">
        <v>51</v>
      </c>
      <c r="B301" s="13" t="s">
        <v>689</v>
      </c>
      <c r="C301" s="13" t="s">
        <v>316</v>
      </c>
      <c r="D301" s="13" t="s">
        <v>317</v>
      </c>
      <c r="E301" s="15">
        <v>223</v>
      </c>
      <c r="F301" s="4">
        <v>3</v>
      </c>
      <c r="G301" s="49">
        <f t="shared" si="20"/>
        <v>669</v>
      </c>
      <c r="H301" s="49"/>
      <c r="I301" s="4" t="s">
        <v>900</v>
      </c>
    </row>
    <row r="302" spans="1:9" s="2" customFormat="1" ht="15.75" x14ac:dyDescent="0.25">
      <c r="A302" s="3">
        <v>52</v>
      </c>
      <c r="B302" s="13" t="s">
        <v>318</v>
      </c>
      <c r="C302" s="13" t="s">
        <v>274</v>
      </c>
      <c r="D302" s="13" t="s">
        <v>319</v>
      </c>
      <c r="E302" s="15">
        <v>238</v>
      </c>
      <c r="F302" s="4">
        <v>3</v>
      </c>
      <c r="G302" s="49">
        <f t="shared" si="20"/>
        <v>714</v>
      </c>
      <c r="H302" s="49"/>
      <c r="I302" s="4" t="s">
        <v>901</v>
      </c>
    </row>
    <row r="303" spans="1:9" s="2" customFormat="1" ht="15.75" x14ac:dyDescent="0.25">
      <c r="A303" s="3">
        <v>53</v>
      </c>
      <c r="B303" s="13" t="s">
        <v>320</v>
      </c>
      <c r="C303" s="13"/>
      <c r="D303" s="13"/>
      <c r="E303" s="16">
        <v>5811</v>
      </c>
      <c r="F303" s="4">
        <v>3</v>
      </c>
      <c r="G303" s="49">
        <f t="shared" si="20"/>
        <v>17433</v>
      </c>
      <c r="H303" s="49"/>
      <c r="I303" s="4" t="s">
        <v>902</v>
      </c>
    </row>
    <row r="304" spans="1:9" s="2" customFormat="1" ht="15.75" x14ac:dyDescent="0.25">
      <c r="A304" s="3">
        <v>54</v>
      </c>
      <c r="B304" s="13" t="s">
        <v>321</v>
      </c>
      <c r="C304" s="13" t="s">
        <v>281</v>
      </c>
      <c r="D304" s="13" t="s">
        <v>33</v>
      </c>
      <c r="E304" s="15">
        <v>3223</v>
      </c>
      <c r="F304" s="4">
        <v>3</v>
      </c>
      <c r="G304" s="49">
        <f t="shared" si="20"/>
        <v>9669</v>
      </c>
      <c r="H304" s="49"/>
      <c r="I304" s="4" t="s">
        <v>903</v>
      </c>
    </row>
    <row r="305" spans="1:9" s="2" customFormat="1" ht="15.75" x14ac:dyDescent="0.25">
      <c r="A305" s="3">
        <v>55</v>
      </c>
      <c r="B305" s="109" t="s">
        <v>322</v>
      </c>
      <c r="C305" s="109" t="s">
        <v>272</v>
      </c>
      <c r="D305" s="109" t="s">
        <v>319</v>
      </c>
      <c r="E305" s="115">
        <v>303</v>
      </c>
      <c r="F305" s="114">
        <v>3</v>
      </c>
      <c r="G305" s="116">
        <f t="shared" si="20"/>
        <v>909</v>
      </c>
      <c r="H305" s="116"/>
      <c r="I305" s="4" t="s">
        <v>904</v>
      </c>
    </row>
    <row r="306" spans="1:9" s="2" customFormat="1" ht="15.75" x14ac:dyDescent="0.25">
      <c r="A306" s="3">
        <v>56</v>
      </c>
      <c r="B306" s="109" t="s">
        <v>323</v>
      </c>
      <c r="C306" s="109" t="s">
        <v>281</v>
      </c>
      <c r="D306" s="109" t="s">
        <v>281</v>
      </c>
      <c r="E306" s="115">
        <v>485</v>
      </c>
      <c r="F306" s="117">
        <f>G306/E306</f>
        <v>5.5422680412371133</v>
      </c>
      <c r="G306" s="116">
        <v>2688</v>
      </c>
      <c r="H306" s="116"/>
      <c r="I306" s="4" t="s">
        <v>905</v>
      </c>
    </row>
    <row r="307" spans="1:9" s="2" customFormat="1" ht="15.75" x14ac:dyDescent="0.25">
      <c r="A307" s="3">
        <v>57</v>
      </c>
      <c r="B307" s="109" t="s">
        <v>324</v>
      </c>
      <c r="C307" s="109" t="s">
        <v>278</v>
      </c>
      <c r="D307" s="109" t="s">
        <v>281</v>
      </c>
      <c r="E307" s="115">
        <v>439</v>
      </c>
      <c r="F307" s="114">
        <v>4</v>
      </c>
      <c r="G307" s="116">
        <f>F307*E307</f>
        <v>1756</v>
      </c>
      <c r="H307" s="116"/>
      <c r="I307" s="4" t="s">
        <v>906</v>
      </c>
    </row>
    <row r="308" spans="1:9" s="2" customFormat="1" ht="15.75" x14ac:dyDescent="0.25">
      <c r="A308" s="3">
        <v>58</v>
      </c>
      <c r="B308" s="109" t="s">
        <v>527</v>
      </c>
      <c r="C308" s="109"/>
      <c r="D308" s="109"/>
      <c r="E308" s="115">
        <v>451</v>
      </c>
      <c r="F308" s="114">
        <v>2.99</v>
      </c>
      <c r="G308" s="116">
        <f>F308*E308</f>
        <v>1348.49</v>
      </c>
      <c r="H308" s="116"/>
      <c r="I308" s="4" t="s">
        <v>907</v>
      </c>
    </row>
    <row r="309" spans="1:9" s="2" customFormat="1" ht="15.75" x14ac:dyDescent="0.25">
      <c r="A309" s="3">
        <v>59</v>
      </c>
      <c r="B309" s="13" t="s">
        <v>528</v>
      </c>
      <c r="C309" s="13"/>
      <c r="D309" s="13"/>
      <c r="E309" s="15">
        <v>800</v>
      </c>
      <c r="F309" s="4">
        <v>4</v>
      </c>
      <c r="G309" s="49">
        <f>F309*E309</f>
        <v>3200</v>
      </c>
      <c r="H309" s="49"/>
      <c r="I309" s="25"/>
    </row>
    <row r="310" spans="1:9" s="2" customFormat="1" ht="31.5" x14ac:dyDescent="0.25">
      <c r="A310" s="3">
        <v>60</v>
      </c>
      <c r="B310" s="13" t="s">
        <v>529</v>
      </c>
      <c r="C310" s="13" t="s">
        <v>506</v>
      </c>
      <c r="D310" s="13"/>
      <c r="E310" s="15">
        <v>1080</v>
      </c>
      <c r="F310" s="4">
        <v>5</v>
      </c>
      <c r="G310" s="49">
        <f>F310*E310</f>
        <v>5400</v>
      </c>
      <c r="H310" s="49"/>
      <c r="I310" s="25"/>
    </row>
    <row r="311" spans="1:9" s="2" customFormat="1" ht="15.75" x14ac:dyDescent="0.25">
      <c r="A311" s="3">
        <v>61</v>
      </c>
      <c r="B311" s="13" t="s">
        <v>530</v>
      </c>
      <c r="C311" s="13"/>
      <c r="D311" s="13"/>
      <c r="E311" s="15">
        <v>240</v>
      </c>
      <c r="F311" s="4">
        <v>4</v>
      </c>
      <c r="G311" s="49">
        <f t="shared" ref="G311:G314" si="21">F311*E311</f>
        <v>960</v>
      </c>
      <c r="H311" s="49"/>
      <c r="I311" s="25"/>
    </row>
    <row r="312" spans="1:9" s="2" customFormat="1" ht="31.5" x14ac:dyDescent="0.25">
      <c r="A312" s="3">
        <v>62</v>
      </c>
      <c r="B312" s="13" t="s">
        <v>531</v>
      </c>
      <c r="C312" s="13"/>
      <c r="D312" s="13"/>
      <c r="E312" s="15">
        <v>620</v>
      </c>
      <c r="F312" s="4">
        <v>4</v>
      </c>
      <c r="G312" s="49">
        <f t="shared" si="21"/>
        <v>2480</v>
      </c>
      <c r="H312" s="49"/>
      <c r="I312" s="25"/>
    </row>
    <row r="313" spans="1:9" s="2" customFormat="1" ht="15.75" x14ac:dyDescent="0.25">
      <c r="A313" s="3">
        <v>63</v>
      </c>
      <c r="B313" s="13" t="s">
        <v>532</v>
      </c>
      <c r="C313" s="13"/>
      <c r="D313" s="13"/>
      <c r="E313" s="15">
        <v>620</v>
      </c>
      <c r="F313" s="4">
        <v>4</v>
      </c>
      <c r="G313" s="49">
        <f t="shared" si="21"/>
        <v>2480</v>
      </c>
      <c r="H313" s="49"/>
      <c r="I313" s="25"/>
    </row>
    <row r="314" spans="1:9" s="2" customFormat="1" ht="15.75" x14ac:dyDescent="0.25">
      <c r="A314" s="3">
        <v>64</v>
      </c>
      <c r="B314" s="13" t="s">
        <v>533</v>
      </c>
      <c r="C314" s="13"/>
      <c r="D314" s="13"/>
      <c r="E314" s="15">
        <v>1650</v>
      </c>
      <c r="F314" s="4">
        <v>4</v>
      </c>
      <c r="G314" s="49">
        <f t="shared" si="21"/>
        <v>6600</v>
      </c>
      <c r="H314" s="49"/>
      <c r="I314" s="25"/>
    </row>
    <row r="315" spans="1:9" s="1" customFormat="1" ht="15.75" x14ac:dyDescent="0.25">
      <c r="A315" s="159" t="s">
        <v>326</v>
      </c>
      <c r="B315" s="159"/>
      <c r="C315" s="159"/>
      <c r="D315" s="159"/>
      <c r="E315" s="18">
        <f>SUM(E251:E314)</f>
        <v>63209</v>
      </c>
      <c r="F315" s="10"/>
      <c r="G315" s="50">
        <f>SUM(G251:G314)</f>
        <v>198512.11</v>
      </c>
      <c r="H315" s="50"/>
      <c r="I315" s="50"/>
    </row>
    <row r="316" spans="1:9" ht="20.25" x14ac:dyDescent="0.25">
      <c r="A316" s="155" t="s">
        <v>498</v>
      </c>
      <c r="B316" s="156"/>
      <c r="C316" s="156"/>
      <c r="D316" s="156"/>
      <c r="E316" s="156"/>
      <c r="F316" s="156"/>
      <c r="G316" s="156"/>
      <c r="H316" s="127"/>
      <c r="I316" s="127"/>
    </row>
    <row r="317" spans="1:9" ht="15.75" x14ac:dyDescent="0.25">
      <c r="A317" s="3">
        <v>1</v>
      </c>
      <c r="B317" s="28" t="s">
        <v>327</v>
      </c>
      <c r="C317" s="13" t="s">
        <v>328</v>
      </c>
      <c r="D317" s="13" t="s">
        <v>33</v>
      </c>
      <c r="E317" s="3">
        <v>598</v>
      </c>
      <c r="F317" s="3">
        <v>4</v>
      </c>
      <c r="G317" s="49">
        <f>F317*E317</f>
        <v>2392</v>
      </c>
      <c r="H317" s="49"/>
      <c r="I317" s="25" t="s">
        <v>1025</v>
      </c>
    </row>
    <row r="318" spans="1:9" ht="15.75" x14ac:dyDescent="0.25">
      <c r="A318" s="3">
        <v>2</v>
      </c>
      <c r="B318" s="28" t="s">
        <v>243</v>
      </c>
      <c r="C318" s="13" t="s">
        <v>271</v>
      </c>
      <c r="D318" s="13" t="s">
        <v>33</v>
      </c>
      <c r="E318" s="118">
        <v>353</v>
      </c>
      <c r="F318" s="3">
        <v>4</v>
      </c>
      <c r="G318" s="49">
        <f t="shared" ref="G318:G339" si="22">F318*E318</f>
        <v>1412</v>
      </c>
      <c r="H318" s="49"/>
      <c r="I318" s="25" t="s">
        <v>1043</v>
      </c>
    </row>
    <row r="319" spans="1:9" ht="15.75" x14ac:dyDescent="0.25">
      <c r="A319" s="3">
        <v>3</v>
      </c>
      <c r="B319" s="28" t="s">
        <v>329</v>
      </c>
      <c r="C319" s="13" t="s">
        <v>330</v>
      </c>
      <c r="D319" s="13" t="s">
        <v>33</v>
      </c>
      <c r="E319" s="118">
        <v>279</v>
      </c>
      <c r="F319" s="3">
        <v>4</v>
      </c>
      <c r="G319" s="49">
        <f t="shared" si="22"/>
        <v>1116</v>
      </c>
      <c r="H319" s="49"/>
      <c r="I319" s="25" t="s">
        <v>1044</v>
      </c>
    </row>
    <row r="320" spans="1:9" ht="15.75" x14ac:dyDescent="0.25">
      <c r="A320" s="3">
        <v>4</v>
      </c>
      <c r="B320" s="28" t="s">
        <v>69</v>
      </c>
      <c r="C320" s="13" t="s">
        <v>331</v>
      </c>
      <c r="D320" s="13" t="s">
        <v>332</v>
      </c>
      <c r="E320" s="118">
        <v>283</v>
      </c>
      <c r="F320" s="3">
        <v>4</v>
      </c>
      <c r="G320" s="49">
        <f t="shared" si="22"/>
        <v>1132</v>
      </c>
      <c r="H320" s="49"/>
      <c r="I320" s="25" t="s">
        <v>1045</v>
      </c>
    </row>
    <row r="321" spans="1:10" ht="15.75" x14ac:dyDescent="0.25">
      <c r="A321" s="3">
        <v>5</v>
      </c>
      <c r="B321" s="28" t="s">
        <v>335</v>
      </c>
      <c r="C321" s="13" t="s">
        <v>303</v>
      </c>
      <c r="D321" s="13" t="s">
        <v>33</v>
      </c>
      <c r="E321" s="118">
        <v>382</v>
      </c>
      <c r="F321" s="3">
        <v>4</v>
      </c>
      <c r="G321" s="49">
        <f t="shared" ref="G321" si="23">F321*E321</f>
        <v>1528</v>
      </c>
      <c r="H321" s="49"/>
      <c r="I321" s="25"/>
    </row>
    <row r="322" spans="1:10" ht="15.75" x14ac:dyDescent="0.25">
      <c r="A322" s="3">
        <v>6</v>
      </c>
      <c r="B322" s="28" t="s">
        <v>333</v>
      </c>
      <c r="C322" s="13" t="s">
        <v>296</v>
      </c>
      <c r="D322" s="13" t="s">
        <v>334</v>
      </c>
      <c r="E322" s="118">
        <v>269</v>
      </c>
      <c r="F322" s="3">
        <v>6</v>
      </c>
      <c r="G322" s="49">
        <f t="shared" si="22"/>
        <v>1614</v>
      </c>
      <c r="H322" s="49"/>
      <c r="I322" s="25" t="s">
        <v>1046</v>
      </c>
    </row>
    <row r="323" spans="1:10" ht="15.75" x14ac:dyDescent="0.25">
      <c r="A323" s="3">
        <v>7</v>
      </c>
      <c r="B323" s="28" t="s">
        <v>11</v>
      </c>
      <c r="C323" s="13" t="s">
        <v>271</v>
      </c>
      <c r="D323" s="13" t="s">
        <v>336</v>
      </c>
      <c r="E323" s="118">
        <v>271</v>
      </c>
      <c r="F323" s="3">
        <v>4</v>
      </c>
      <c r="G323" s="49">
        <f t="shared" si="22"/>
        <v>1084</v>
      </c>
      <c r="H323" s="49"/>
      <c r="I323" s="25" t="s">
        <v>1048</v>
      </c>
    </row>
    <row r="324" spans="1:10" ht="15.75" x14ac:dyDescent="0.25">
      <c r="A324" s="3">
        <v>8</v>
      </c>
      <c r="B324" s="28" t="s">
        <v>337</v>
      </c>
      <c r="C324" s="13" t="s">
        <v>338</v>
      </c>
      <c r="D324" s="13" t="s">
        <v>339</v>
      </c>
      <c r="E324" s="118">
        <v>311</v>
      </c>
      <c r="F324" s="3">
        <v>4</v>
      </c>
      <c r="G324" s="49">
        <f t="shared" si="22"/>
        <v>1244</v>
      </c>
      <c r="H324" s="49"/>
      <c r="I324" s="25" t="s">
        <v>1034</v>
      </c>
    </row>
    <row r="325" spans="1:10" ht="15.75" x14ac:dyDescent="0.25">
      <c r="A325" s="3">
        <v>9</v>
      </c>
      <c r="B325" s="28" t="s">
        <v>87</v>
      </c>
      <c r="C325" s="13" t="s">
        <v>340</v>
      </c>
      <c r="D325" s="13" t="s">
        <v>271</v>
      </c>
      <c r="E325" s="118">
        <v>1550</v>
      </c>
      <c r="F325" s="3">
        <v>6</v>
      </c>
      <c r="G325" s="49">
        <f t="shared" si="22"/>
        <v>9300</v>
      </c>
      <c r="H325" s="49"/>
      <c r="I325" s="4" t="s">
        <v>908</v>
      </c>
    </row>
    <row r="326" spans="1:10" ht="15.75" x14ac:dyDescent="0.25">
      <c r="A326" s="3">
        <v>10</v>
      </c>
      <c r="B326" s="28" t="s">
        <v>91</v>
      </c>
      <c r="C326" s="13" t="s">
        <v>506</v>
      </c>
      <c r="D326" s="13" t="s">
        <v>506</v>
      </c>
      <c r="E326" s="3">
        <v>325</v>
      </c>
      <c r="F326" s="3">
        <v>4</v>
      </c>
      <c r="G326" s="49">
        <f t="shared" si="22"/>
        <v>1300</v>
      </c>
      <c r="H326" s="49"/>
      <c r="I326" s="25" t="s">
        <v>1049</v>
      </c>
    </row>
    <row r="327" spans="1:10" ht="15.75" x14ac:dyDescent="0.25">
      <c r="A327" s="3">
        <v>11</v>
      </c>
      <c r="B327" s="28" t="s">
        <v>341</v>
      </c>
      <c r="C327" s="13" t="s">
        <v>342</v>
      </c>
      <c r="D327" s="13" t="s">
        <v>33</v>
      </c>
      <c r="E327" s="3">
        <v>469</v>
      </c>
      <c r="F327" s="3">
        <v>4</v>
      </c>
      <c r="G327" s="49">
        <f t="shared" si="22"/>
        <v>1876</v>
      </c>
      <c r="H327" s="49"/>
      <c r="I327" s="25" t="s">
        <v>1041</v>
      </c>
    </row>
    <row r="328" spans="1:10" ht="15.75" x14ac:dyDescent="0.25">
      <c r="A328" s="3">
        <v>12</v>
      </c>
      <c r="B328" s="28" t="s">
        <v>343</v>
      </c>
      <c r="C328" s="13" t="s">
        <v>344</v>
      </c>
      <c r="D328" s="13" t="s">
        <v>345</v>
      </c>
      <c r="E328" s="3">
        <v>526</v>
      </c>
      <c r="F328" s="3">
        <v>6</v>
      </c>
      <c r="G328" s="49">
        <f t="shared" si="22"/>
        <v>3156</v>
      </c>
      <c r="H328" s="49"/>
      <c r="I328" s="4" t="s">
        <v>909</v>
      </c>
    </row>
    <row r="329" spans="1:10" ht="15.75" x14ac:dyDescent="0.25">
      <c r="A329" s="3">
        <v>13</v>
      </c>
      <c r="B329" s="28" t="s">
        <v>346</v>
      </c>
      <c r="C329" s="13" t="s">
        <v>347</v>
      </c>
      <c r="D329" s="13" t="s">
        <v>33</v>
      </c>
      <c r="E329" s="3">
        <v>368</v>
      </c>
      <c r="F329" s="3">
        <v>4</v>
      </c>
      <c r="G329" s="49">
        <f t="shared" si="22"/>
        <v>1472</v>
      </c>
      <c r="H329" s="49"/>
      <c r="I329" s="25" t="s">
        <v>1050</v>
      </c>
    </row>
    <row r="330" spans="1:10" ht="15.75" x14ac:dyDescent="0.25">
      <c r="A330" s="3">
        <v>14</v>
      </c>
      <c r="B330" s="28" t="s">
        <v>348</v>
      </c>
      <c r="C330" s="13" t="s">
        <v>347</v>
      </c>
      <c r="D330" s="13" t="s">
        <v>349</v>
      </c>
      <c r="E330" s="3">
        <v>549</v>
      </c>
      <c r="F330" s="3">
        <v>4</v>
      </c>
      <c r="G330" s="49">
        <f t="shared" si="22"/>
        <v>2196</v>
      </c>
      <c r="H330" s="49"/>
      <c r="I330" s="25" t="s">
        <v>1038</v>
      </c>
    </row>
    <row r="331" spans="1:10" ht="15.75" x14ac:dyDescent="0.25">
      <c r="A331" s="3">
        <v>15</v>
      </c>
      <c r="B331" s="28" t="s">
        <v>22</v>
      </c>
      <c r="C331" s="13" t="s">
        <v>350</v>
      </c>
      <c r="D331" s="13" t="s">
        <v>351</v>
      </c>
      <c r="E331" s="3">
        <v>1032</v>
      </c>
      <c r="F331" s="3">
        <v>6</v>
      </c>
      <c r="G331" s="49">
        <f>6*(742+290)</f>
        <v>6192</v>
      </c>
      <c r="H331" s="49"/>
      <c r="I331" s="3" t="s">
        <v>910</v>
      </c>
    </row>
    <row r="332" spans="1:10" ht="15.75" x14ac:dyDescent="0.25">
      <c r="A332" s="3">
        <v>16</v>
      </c>
      <c r="B332" s="28" t="s">
        <v>244</v>
      </c>
      <c r="C332" s="13" t="s">
        <v>357</v>
      </c>
      <c r="D332" s="13" t="s">
        <v>357</v>
      </c>
      <c r="E332" s="3">
        <v>360</v>
      </c>
      <c r="F332" s="3">
        <v>4</v>
      </c>
      <c r="G332" s="49">
        <f t="shared" si="22"/>
        <v>1440</v>
      </c>
      <c r="H332" s="49"/>
      <c r="I332" s="25" t="s">
        <v>1028</v>
      </c>
    </row>
    <row r="333" spans="1:10" ht="15.75" x14ac:dyDescent="0.25">
      <c r="A333" s="3">
        <v>17</v>
      </c>
      <c r="B333" s="28" t="s">
        <v>108</v>
      </c>
      <c r="C333" s="13" t="s">
        <v>324</v>
      </c>
      <c r="D333" s="13" t="s">
        <v>352</v>
      </c>
      <c r="E333" s="3">
        <v>1153</v>
      </c>
      <c r="F333" s="3">
        <v>6</v>
      </c>
      <c r="G333" s="49">
        <f t="shared" si="22"/>
        <v>6918</v>
      </c>
      <c r="H333" s="49"/>
      <c r="I333" s="25"/>
    </row>
    <row r="334" spans="1:10" ht="15.75" x14ac:dyDescent="0.25">
      <c r="A334" s="3">
        <v>18</v>
      </c>
      <c r="B334" s="28" t="s">
        <v>251</v>
      </c>
      <c r="C334" s="13" t="s">
        <v>353</v>
      </c>
      <c r="D334" s="13" t="s">
        <v>33</v>
      </c>
      <c r="E334" s="3">
        <v>900</v>
      </c>
      <c r="F334" s="3">
        <v>4</v>
      </c>
      <c r="G334" s="49">
        <f t="shared" si="22"/>
        <v>3600</v>
      </c>
      <c r="H334" s="49"/>
      <c r="I334" s="25"/>
    </row>
    <row r="335" spans="1:10" ht="15.75" x14ac:dyDescent="0.25">
      <c r="A335" s="3">
        <v>19</v>
      </c>
      <c r="B335" s="28" t="s">
        <v>354</v>
      </c>
      <c r="C335" s="13" t="s">
        <v>355</v>
      </c>
      <c r="D335" s="13" t="s">
        <v>356</v>
      </c>
      <c r="E335" s="3">
        <v>393</v>
      </c>
      <c r="F335" s="3">
        <v>6</v>
      </c>
      <c r="G335" s="49">
        <f t="shared" si="22"/>
        <v>2358</v>
      </c>
      <c r="H335" s="49"/>
      <c r="I335" s="4" t="s">
        <v>911</v>
      </c>
    </row>
    <row r="336" spans="1:10" ht="15.75" x14ac:dyDescent="0.25">
      <c r="A336" s="3">
        <v>20</v>
      </c>
      <c r="B336" s="102" t="s">
        <v>357</v>
      </c>
      <c r="C336" s="13" t="s">
        <v>330</v>
      </c>
      <c r="D336" s="13" t="s">
        <v>33</v>
      </c>
      <c r="E336" s="3">
        <v>1343</v>
      </c>
      <c r="F336" s="3">
        <v>4</v>
      </c>
      <c r="G336" s="49">
        <f t="shared" si="22"/>
        <v>5372</v>
      </c>
      <c r="H336" s="49"/>
      <c r="I336" s="6" t="s">
        <v>1027</v>
      </c>
      <c r="J336" t="s">
        <v>1178</v>
      </c>
    </row>
    <row r="337" spans="1:10" ht="15.75" x14ac:dyDescent="0.25">
      <c r="A337" s="3">
        <v>21</v>
      </c>
      <c r="B337" s="28" t="s">
        <v>358</v>
      </c>
      <c r="C337" s="13" t="s">
        <v>340</v>
      </c>
      <c r="D337" s="13" t="s">
        <v>359</v>
      </c>
      <c r="E337" s="3">
        <v>580</v>
      </c>
      <c r="F337" s="3">
        <v>6</v>
      </c>
      <c r="G337" s="49">
        <f t="shared" si="22"/>
        <v>3480</v>
      </c>
      <c r="H337" s="49"/>
      <c r="I337" s="4" t="s">
        <v>912</v>
      </c>
    </row>
    <row r="338" spans="1:10" ht="15.75" x14ac:dyDescent="0.25">
      <c r="A338" s="3">
        <v>22</v>
      </c>
      <c r="B338" s="28" t="s">
        <v>255</v>
      </c>
      <c r="C338" s="13" t="s">
        <v>360</v>
      </c>
      <c r="D338" s="13" t="s">
        <v>33</v>
      </c>
      <c r="E338" s="3">
        <v>317</v>
      </c>
      <c r="F338" s="3">
        <v>4</v>
      </c>
      <c r="G338" s="49">
        <f t="shared" si="22"/>
        <v>1268</v>
      </c>
      <c r="H338" s="49"/>
      <c r="I338" s="25" t="s">
        <v>1051</v>
      </c>
    </row>
    <row r="339" spans="1:10" ht="15.75" x14ac:dyDescent="0.25">
      <c r="A339" s="3">
        <v>23</v>
      </c>
      <c r="B339" s="28" t="s">
        <v>361</v>
      </c>
      <c r="C339" s="13" t="s">
        <v>362</v>
      </c>
      <c r="D339" s="13" t="s">
        <v>349</v>
      </c>
      <c r="E339" s="3">
        <v>655</v>
      </c>
      <c r="F339" s="3">
        <v>4</v>
      </c>
      <c r="G339" s="49">
        <f t="shared" si="22"/>
        <v>2620</v>
      </c>
      <c r="H339" s="49"/>
      <c r="I339" s="4" t="s">
        <v>913</v>
      </c>
    </row>
    <row r="340" spans="1:10" ht="15.75" x14ac:dyDescent="0.25">
      <c r="A340" s="3">
        <v>24</v>
      </c>
      <c r="B340" s="102" t="s">
        <v>363</v>
      </c>
      <c r="C340" s="13" t="s">
        <v>364</v>
      </c>
      <c r="D340" s="13" t="s">
        <v>356</v>
      </c>
      <c r="E340" s="3">
        <v>1300</v>
      </c>
      <c r="F340" s="3">
        <v>6</v>
      </c>
      <c r="G340" s="49">
        <f>(349+414)*F340</f>
        <v>4578</v>
      </c>
      <c r="H340" s="49"/>
      <c r="I340" s="4" t="s">
        <v>914</v>
      </c>
      <c r="J340" t="s">
        <v>1178</v>
      </c>
    </row>
    <row r="341" spans="1:10" ht="15.75" x14ac:dyDescent="0.25">
      <c r="A341" s="3">
        <v>25</v>
      </c>
      <c r="B341" s="28" t="s">
        <v>365</v>
      </c>
      <c r="C341" s="13" t="s">
        <v>344</v>
      </c>
      <c r="D341" s="13" t="s">
        <v>268</v>
      </c>
      <c r="E341" s="5">
        <v>1259</v>
      </c>
      <c r="F341" s="3">
        <v>6</v>
      </c>
      <c r="G341" s="49">
        <f>F341*E341</f>
        <v>7554</v>
      </c>
      <c r="H341" s="49"/>
      <c r="I341" s="67" t="s">
        <v>915</v>
      </c>
    </row>
    <row r="342" spans="1:10" ht="15.75" x14ac:dyDescent="0.25">
      <c r="A342" s="3">
        <v>26</v>
      </c>
      <c r="B342" s="28" t="s">
        <v>125</v>
      </c>
      <c r="C342" s="13" t="s">
        <v>366</v>
      </c>
      <c r="D342" s="13" t="s">
        <v>367</v>
      </c>
      <c r="E342" s="3">
        <v>1216</v>
      </c>
      <c r="F342" s="3">
        <v>4</v>
      </c>
      <c r="G342" s="49">
        <f t="shared" ref="G342:G351" si="24">F342*E342</f>
        <v>4864</v>
      </c>
      <c r="H342" s="49"/>
      <c r="I342" s="25" t="s">
        <v>1052</v>
      </c>
    </row>
    <row r="343" spans="1:10" ht="15.75" x14ac:dyDescent="0.25">
      <c r="A343" s="3">
        <v>27</v>
      </c>
      <c r="B343" s="28" t="s">
        <v>368</v>
      </c>
      <c r="C343" s="13" t="s">
        <v>266</v>
      </c>
      <c r="D343" s="13" t="s">
        <v>33</v>
      </c>
      <c r="E343" s="3">
        <v>245</v>
      </c>
      <c r="F343" s="3">
        <v>4</v>
      </c>
      <c r="G343" s="49">
        <f t="shared" si="24"/>
        <v>980</v>
      </c>
      <c r="H343" s="49"/>
      <c r="I343" s="25" t="s">
        <v>1022</v>
      </c>
    </row>
    <row r="344" spans="1:10" ht="15.75" x14ac:dyDescent="0.25">
      <c r="A344" s="3">
        <v>28</v>
      </c>
      <c r="B344" s="28" t="s">
        <v>220</v>
      </c>
      <c r="C344" s="13" t="s">
        <v>369</v>
      </c>
      <c r="D344" s="13" t="s">
        <v>33</v>
      </c>
      <c r="E344" s="3">
        <v>254</v>
      </c>
      <c r="F344" s="3">
        <v>4</v>
      </c>
      <c r="G344" s="49">
        <f t="shared" si="24"/>
        <v>1016</v>
      </c>
      <c r="H344" s="49"/>
      <c r="I344" s="25" t="s">
        <v>1024</v>
      </c>
    </row>
    <row r="345" spans="1:10" ht="15.75" x14ac:dyDescent="0.25">
      <c r="A345" s="3">
        <v>29</v>
      </c>
      <c r="B345" s="119" t="s">
        <v>370</v>
      </c>
      <c r="C345" s="31" t="s">
        <v>371</v>
      </c>
      <c r="D345" s="31" t="s">
        <v>33</v>
      </c>
      <c r="E345" s="5">
        <v>522</v>
      </c>
      <c r="F345" s="5">
        <v>4</v>
      </c>
      <c r="G345" s="54">
        <f t="shared" si="24"/>
        <v>2088</v>
      </c>
      <c r="H345" s="54"/>
      <c r="I345" s="25" t="s">
        <v>1047</v>
      </c>
    </row>
    <row r="346" spans="1:10" ht="15.75" x14ac:dyDescent="0.25">
      <c r="A346" s="3">
        <v>30</v>
      </c>
      <c r="B346" s="119" t="s">
        <v>372</v>
      </c>
      <c r="C346" s="31" t="s">
        <v>274</v>
      </c>
      <c r="D346" s="31" t="s">
        <v>373</v>
      </c>
      <c r="E346" s="5">
        <v>935</v>
      </c>
      <c r="F346" s="5">
        <v>6</v>
      </c>
      <c r="G346" s="54">
        <f t="shared" si="24"/>
        <v>5610</v>
      </c>
      <c r="H346" s="54"/>
      <c r="I346" s="67" t="s">
        <v>916</v>
      </c>
    </row>
    <row r="347" spans="1:10" ht="15.75" x14ac:dyDescent="0.25">
      <c r="A347" s="3">
        <v>31</v>
      </c>
      <c r="B347" s="148" t="s">
        <v>374</v>
      </c>
      <c r="C347" s="31" t="s">
        <v>375</v>
      </c>
      <c r="D347" s="31" t="s">
        <v>371</v>
      </c>
      <c r="E347" s="149">
        <v>920</v>
      </c>
      <c r="F347" s="5">
        <v>6</v>
      </c>
      <c r="G347" s="54">
        <f t="shared" si="24"/>
        <v>5520</v>
      </c>
      <c r="H347" s="54"/>
      <c r="I347" s="4" t="s">
        <v>917</v>
      </c>
      <c r="J347" t="s">
        <v>1178</v>
      </c>
    </row>
    <row r="348" spans="1:10" ht="15.75" x14ac:dyDescent="0.25">
      <c r="A348" s="3">
        <v>32</v>
      </c>
      <c r="B348" s="119" t="s">
        <v>128</v>
      </c>
      <c r="C348" s="31" t="s">
        <v>274</v>
      </c>
      <c r="D348" s="31" t="s">
        <v>376</v>
      </c>
      <c r="E348" s="5">
        <v>324</v>
      </c>
      <c r="F348" s="5">
        <v>4</v>
      </c>
      <c r="G348" s="54">
        <f t="shared" si="24"/>
        <v>1296</v>
      </c>
      <c r="H348" s="54"/>
      <c r="I348" s="25" t="s">
        <v>1053</v>
      </c>
    </row>
    <row r="349" spans="1:10" ht="15.75" x14ac:dyDescent="0.25">
      <c r="A349" s="3">
        <v>33</v>
      </c>
      <c r="B349" s="119" t="s">
        <v>212</v>
      </c>
      <c r="C349" s="31" t="s">
        <v>369</v>
      </c>
      <c r="D349" s="31" t="s">
        <v>377</v>
      </c>
      <c r="E349" s="5">
        <v>288</v>
      </c>
      <c r="F349" s="5">
        <v>4</v>
      </c>
      <c r="G349" s="54">
        <f t="shared" si="24"/>
        <v>1152</v>
      </c>
      <c r="H349" s="54"/>
      <c r="I349" s="25" t="s">
        <v>1023</v>
      </c>
    </row>
    <row r="350" spans="1:10" ht="15.75" x14ac:dyDescent="0.25">
      <c r="A350" s="3">
        <v>34</v>
      </c>
      <c r="B350" s="119" t="s">
        <v>247</v>
      </c>
      <c r="C350" s="31" t="s">
        <v>334</v>
      </c>
      <c r="D350" s="31" t="s">
        <v>33</v>
      </c>
      <c r="E350" s="5">
        <v>165</v>
      </c>
      <c r="F350" s="5">
        <v>4</v>
      </c>
      <c r="G350" s="54">
        <f t="shared" si="24"/>
        <v>660</v>
      </c>
      <c r="H350" s="54"/>
      <c r="I350" s="25" t="s">
        <v>1054</v>
      </c>
    </row>
    <row r="351" spans="1:10" ht="15.75" x14ac:dyDescent="0.25">
      <c r="A351" s="3">
        <v>35</v>
      </c>
      <c r="B351" s="119" t="s">
        <v>130</v>
      </c>
      <c r="C351" s="31" t="s">
        <v>303</v>
      </c>
      <c r="D351" s="31" t="s">
        <v>297</v>
      </c>
      <c r="E351" s="5">
        <v>550</v>
      </c>
      <c r="F351" s="5">
        <v>4</v>
      </c>
      <c r="G351" s="54">
        <f t="shared" si="24"/>
        <v>2200</v>
      </c>
      <c r="H351" s="54"/>
      <c r="I351" s="25"/>
    </row>
    <row r="352" spans="1:10" ht="15.75" x14ac:dyDescent="0.25">
      <c r="A352" s="3">
        <v>36</v>
      </c>
      <c r="B352" s="148" t="s">
        <v>378</v>
      </c>
      <c r="C352" s="31" t="s">
        <v>303</v>
      </c>
      <c r="D352" s="31" t="s">
        <v>367</v>
      </c>
      <c r="E352" s="5">
        <v>253</v>
      </c>
      <c r="F352" s="5">
        <v>6</v>
      </c>
      <c r="G352" s="54">
        <f>(146+107)*F352</f>
        <v>1518</v>
      </c>
      <c r="H352" s="54"/>
      <c r="I352" s="67" t="s">
        <v>918</v>
      </c>
      <c r="J352" t="s">
        <v>1178</v>
      </c>
    </row>
    <row r="353" spans="1:11" ht="15.75" x14ac:dyDescent="0.25">
      <c r="A353" s="3">
        <v>37</v>
      </c>
      <c r="B353" s="119" t="s">
        <v>379</v>
      </c>
      <c r="C353" s="31" t="s">
        <v>380</v>
      </c>
      <c r="D353" s="31" t="s">
        <v>381</v>
      </c>
      <c r="E353" s="5">
        <v>700</v>
      </c>
      <c r="F353" s="5">
        <v>6</v>
      </c>
      <c r="G353" s="54">
        <f>F353*E353</f>
        <v>4200</v>
      </c>
      <c r="H353" s="54"/>
      <c r="I353" s="25"/>
    </row>
    <row r="354" spans="1:11" ht="15.75" x14ac:dyDescent="0.25">
      <c r="A354" s="3">
        <v>38</v>
      </c>
      <c r="B354" s="119" t="s">
        <v>382</v>
      </c>
      <c r="C354" s="31" t="s">
        <v>352</v>
      </c>
      <c r="D354" s="31" t="s">
        <v>352</v>
      </c>
      <c r="E354" s="5">
        <v>269</v>
      </c>
      <c r="F354" s="5">
        <v>4</v>
      </c>
      <c r="G354" s="54">
        <f>F354*E354</f>
        <v>1076</v>
      </c>
      <c r="H354" s="54"/>
      <c r="I354" s="25" t="s">
        <v>1040</v>
      </c>
    </row>
    <row r="355" spans="1:11" ht="15.75" x14ac:dyDescent="0.25">
      <c r="A355" s="3">
        <v>39</v>
      </c>
      <c r="B355" s="119" t="s">
        <v>383</v>
      </c>
      <c r="C355" s="31" t="s">
        <v>364</v>
      </c>
      <c r="D355" s="31" t="s">
        <v>320</v>
      </c>
      <c r="E355" s="5">
        <v>168</v>
      </c>
      <c r="F355" s="5">
        <v>4</v>
      </c>
      <c r="G355" s="54">
        <f>F355*E355</f>
        <v>672</v>
      </c>
      <c r="H355" s="54"/>
      <c r="I355" s="4" t="s">
        <v>919</v>
      </c>
    </row>
    <row r="356" spans="1:11" ht="15.75" x14ac:dyDescent="0.25">
      <c r="A356" s="3">
        <v>40</v>
      </c>
      <c r="B356" s="119" t="s">
        <v>384</v>
      </c>
      <c r="C356" s="31" t="s">
        <v>271</v>
      </c>
      <c r="D356" s="31" t="s">
        <v>324</v>
      </c>
      <c r="E356" s="118">
        <v>474</v>
      </c>
      <c r="F356" s="5">
        <v>6</v>
      </c>
      <c r="G356" s="54">
        <f>E356*F356</f>
        <v>2844</v>
      </c>
      <c r="H356" s="54"/>
      <c r="I356" s="67" t="s">
        <v>920</v>
      </c>
    </row>
    <row r="357" spans="1:11" ht="15.75" x14ac:dyDescent="0.25">
      <c r="A357" s="3">
        <v>41</v>
      </c>
      <c r="B357" s="119" t="s">
        <v>385</v>
      </c>
      <c r="C357" s="31" t="s">
        <v>386</v>
      </c>
      <c r="D357" s="31" t="s">
        <v>387</v>
      </c>
      <c r="E357" s="118">
        <v>1399</v>
      </c>
      <c r="F357" s="5">
        <v>4</v>
      </c>
      <c r="G357" s="54">
        <f>F357*E357</f>
        <v>5596</v>
      </c>
      <c r="H357" s="54"/>
      <c r="I357" s="25" t="s">
        <v>1039</v>
      </c>
    </row>
    <row r="358" spans="1:11" ht="15.75" x14ac:dyDescent="0.25">
      <c r="A358" s="3">
        <v>42</v>
      </c>
      <c r="B358" s="148" t="s">
        <v>135</v>
      </c>
      <c r="C358" s="31" t="s">
        <v>331</v>
      </c>
      <c r="D358" s="31" t="s">
        <v>33</v>
      </c>
      <c r="E358" s="118">
        <v>240</v>
      </c>
      <c r="F358" s="5">
        <v>4</v>
      </c>
      <c r="G358" s="54">
        <f>F358*E358</f>
        <v>960</v>
      </c>
      <c r="H358" s="54"/>
      <c r="I358" s="36" t="s">
        <v>921</v>
      </c>
      <c r="J358" t="s">
        <v>1178</v>
      </c>
      <c r="K358" t="s">
        <v>506</v>
      </c>
    </row>
    <row r="359" spans="1:11" ht="15.75" x14ac:dyDescent="0.25">
      <c r="A359" s="3">
        <v>43</v>
      </c>
      <c r="B359" s="119" t="s">
        <v>507</v>
      </c>
      <c r="C359" s="31" t="s">
        <v>579</v>
      </c>
      <c r="D359" s="31" t="s">
        <v>506</v>
      </c>
      <c r="E359" s="118">
        <v>508</v>
      </c>
      <c r="F359" s="5">
        <v>4</v>
      </c>
      <c r="G359" s="54">
        <f>F359*E359</f>
        <v>2032</v>
      </c>
      <c r="H359" s="54"/>
      <c r="I359" s="25" t="s">
        <v>1030</v>
      </c>
    </row>
    <row r="360" spans="1:11" ht="15.75" x14ac:dyDescent="0.25">
      <c r="A360" s="3">
        <v>44</v>
      </c>
      <c r="B360" s="119" t="s">
        <v>139</v>
      </c>
      <c r="C360" s="31" t="s">
        <v>371</v>
      </c>
      <c r="D360" s="31" t="s">
        <v>506</v>
      </c>
      <c r="E360" s="118">
        <v>884</v>
      </c>
      <c r="F360" s="5">
        <v>4</v>
      </c>
      <c r="G360" s="54">
        <f>F360*E360</f>
        <v>3536</v>
      </c>
      <c r="H360" s="54"/>
      <c r="I360" s="25" t="s">
        <v>1055</v>
      </c>
    </row>
    <row r="361" spans="1:11" ht="15.75" x14ac:dyDescent="0.25">
      <c r="A361" s="3">
        <v>45</v>
      </c>
      <c r="B361" s="119" t="s">
        <v>388</v>
      </c>
      <c r="C361" s="31" t="s">
        <v>303</v>
      </c>
      <c r="D361" s="31" t="s">
        <v>295</v>
      </c>
      <c r="E361" s="118">
        <v>286</v>
      </c>
      <c r="F361" s="5">
        <v>4</v>
      </c>
      <c r="G361" s="54">
        <f>(445+95)*F361</f>
        <v>2160</v>
      </c>
      <c r="H361" s="54"/>
      <c r="I361" s="25" t="s">
        <v>1056</v>
      </c>
    </row>
    <row r="362" spans="1:11" ht="15.75" x14ac:dyDescent="0.25">
      <c r="A362" s="3">
        <v>46</v>
      </c>
      <c r="B362" s="119" t="s">
        <v>389</v>
      </c>
      <c r="C362" s="31" t="s">
        <v>506</v>
      </c>
      <c r="D362" s="31" t="s">
        <v>506</v>
      </c>
      <c r="E362" s="118">
        <v>600</v>
      </c>
      <c r="F362" s="5">
        <v>4</v>
      </c>
      <c r="G362" s="54">
        <f>(260+340)*F362</f>
        <v>2400</v>
      </c>
      <c r="H362" s="54"/>
      <c r="I362" s="25"/>
    </row>
    <row r="363" spans="1:11" ht="15.75" x14ac:dyDescent="0.25">
      <c r="A363" s="3">
        <v>47</v>
      </c>
      <c r="B363" s="119" t="s">
        <v>104</v>
      </c>
      <c r="C363" s="31" t="s">
        <v>390</v>
      </c>
      <c r="D363" s="31" t="s">
        <v>380</v>
      </c>
      <c r="E363" s="118">
        <v>840</v>
      </c>
      <c r="F363" s="5">
        <v>4</v>
      </c>
      <c r="G363" s="54">
        <f>F363*E363</f>
        <v>3360</v>
      </c>
      <c r="H363" s="54"/>
      <c r="I363" s="25"/>
    </row>
    <row r="364" spans="1:11" ht="15.75" x14ac:dyDescent="0.25">
      <c r="A364" s="3">
        <v>48</v>
      </c>
      <c r="B364" s="119" t="s">
        <v>391</v>
      </c>
      <c r="C364" s="31" t="s">
        <v>271</v>
      </c>
      <c r="D364" s="31" t="s">
        <v>33</v>
      </c>
      <c r="E364" s="118">
        <v>215</v>
      </c>
      <c r="F364" s="5">
        <v>4</v>
      </c>
      <c r="G364" s="54">
        <f>F364*E364</f>
        <v>860</v>
      </c>
      <c r="H364" s="54"/>
      <c r="I364" s="25" t="s">
        <v>1032</v>
      </c>
    </row>
    <row r="365" spans="1:11" ht="15.75" x14ac:dyDescent="0.25">
      <c r="A365" s="3">
        <v>49</v>
      </c>
      <c r="B365" s="28" t="s">
        <v>149</v>
      </c>
      <c r="C365" s="13" t="s">
        <v>506</v>
      </c>
      <c r="D365" s="13" t="s">
        <v>506</v>
      </c>
      <c r="E365" s="118">
        <v>80</v>
      </c>
      <c r="F365" s="3">
        <v>4</v>
      </c>
      <c r="G365" s="49">
        <f>F365*E365</f>
        <v>320</v>
      </c>
      <c r="H365" s="49"/>
      <c r="I365" s="25"/>
    </row>
    <row r="366" spans="1:11" ht="15.75" x14ac:dyDescent="0.25">
      <c r="A366" s="3">
        <v>50</v>
      </c>
      <c r="B366" s="28" t="s">
        <v>246</v>
      </c>
      <c r="C366" s="13" t="s">
        <v>303</v>
      </c>
      <c r="D366" s="13" t="s">
        <v>33</v>
      </c>
      <c r="E366" s="118">
        <v>591</v>
      </c>
      <c r="F366" s="3">
        <v>4</v>
      </c>
      <c r="G366" s="49">
        <f>F366*E366</f>
        <v>2364</v>
      </c>
      <c r="H366" s="49"/>
      <c r="I366" s="25" t="s">
        <v>1031</v>
      </c>
    </row>
    <row r="367" spans="1:11" ht="15.75" x14ac:dyDescent="0.25">
      <c r="A367" s="3">
        <v>51</v>
      </c>
      <c r="B367" s="102" t="s">
        <v>392</v>
      </c>
      <c r="C367" s="13" t="s">
        <v>340</v>
      </c>
      <c r="D367" s="13" t="s">
        <v>340</v>
      </c>
      <c r="E367" s="118">
        <v>966</v>
      </c>
      <c r="F367" s="3">
        <v>6</v>
      </c>
      <c r="G367" s="49">
        <f>(815+151)*6</f>
        <v>5796</v>
      </c>
      <c r="H367" s="49"/>
      <c r="I367" s="3" t="s">
        <v>922</v>
      </c>
      <c r="J367" t="s">
        <v>1178</v>
      </c>
    </row>
    <row r="368" spans="1:11" ht="15.75" x14ac:dyDescent="0.25">
      <c r="A368" s="3">
        <v>52</v>
      </c>
      <c r="B368" s="28" t="s">
        <v>31</v>
      </c>
      <c r="C368" s="13" t="s">
        <v>324</v>
      </c>
      <c r="D368" s="13" t="s">
        <v>33</v>
      </c>
      <c r="E368" s="118">
        <v>1069</v>
      </c>
      <c r="F368" s="3">
        <v>4</v>
      </c>
      <c r="G368" s="49">
        <f>F368*E368</f>
        <v>4276</v>
      </c>
      <c r="H368" s="49"/>
      <c r="I368" s="25" t="s">
        <v>1035</v>
      </c>
    </row>
    <row r="369" spans="1:9" ht="15.75" x14ac:dyDescent="0.25">
      <c r="A369" s="3">
        <v>53</v>
      </c>
      <c r="B369" s="28" t="s">
        <v>393</v>
      </c>
      <c r="C369" s="13" t="s">
        <v>359</v>
      </c>
      <c r="D369" s="13" t="s">
        <v>359</v>
      </c>
      <c r="E369" s="118">
        <v>399</v>
      </c>
      <c r="F369" s="3">
        <v>4</v>
      </c>
      <c r="G369" s="49">
        <f t="shared" ref="G369:G390" si="25">F369*E369</f>
        <v>1596</v>
      </c>
      <c r="H369" s="49"/>
      <c r="I369" s="25" t="s">
        <v>1057</v>
      </c>
    </row>
    <row r="370" spans="1:9" ht="15.75" x14ac:dyDescent="0.25">
      <c r="A370" s="3">
        <v>54</v>
      </c>
      <c r="B370" s="28" t="s">
        <v>156</v>
      </c>
      <c r="C370" s="13" t="s">
        <v>394</v>
      </c>
      <c r="D370" s="13" t="s">
        <v>303</v>
      </c>
      <c r="E370" s="118">
        <v>578</v>
      </c>
      <c r="F370" s="3">
        <v>4</v>
      </c>
      <c r="G370" s="49">
        <f t="shared" si="25"/>
        <v>2312</v>
      </c>
      <c r="H370" s="49"/>
      <c r="I370" s="25" t="s">
        <v>1058</v>
      </c>
    </row>
    <row r="371" spans="1:9" ht="15.75" x14ac:dyDescent="0.25">
      <c r="A371" s="3">
        <v>55</v>
      </c>
      <c r="B371" s="28" t="s">
        <v>395</v>
      </c>
      <c r="C371" s="13" t="s">
        <v>303</v>
      </c>
      <c r="D371" s="13" t="s">
        <v>356</v>
      </c>
      <c r="E371" s="118">
        <v>311</v>
      </c>
      <c r="F371" s="3">
        <v>4</v>
      </c>
      <c r="G371" s="49">
        <f t="shared" si="25"/>
        <v>1244</v>
      </c>
      <c r="H371" s="49"/>
      <c r="I371" s="25" t="s">
        <v>1029</v>
      </c>
    </row>
    <row r="372" spans="1:9" ht="15.75" x14ac:dyDescent="0.25">
      <c r="A372" s="3">
        <v>56</v>
      </c>
      <c r="B372" s="28" t="s">
        <v>396</v>
      </c>
      <c r="C372" s="13" t="s">
        <v>266</v>
      </c>
      <c r="D372" s="13" t="s">
        <v>33</v>
      </c>
      <c r="E372" s="118">
        <v>502</v>
      </c>
      <c r="F372" s="3">
        <v>4</v>
      </c>
      <c r="G372" s="49">
        <f t="shared" si="25"/>
        <v>2008</v>
      </c>
      <c r="H372" s="49"/>
      <c r="I372" s="25" t="s">
        <v>1026</v>
      </c>
    </row>
    <row r="373" spans="1:9" ht="15.75" x14ac:dyDescent="0.25">
      <c r="A373" s="3">
        <v>57</v>
      </c>
      <c r="B373" s="28" t="s">
        <v>158</v>
      </c>
      <c r="C373" s="13" t="s">
        <v>350</v>
      </c>
      <c r="D373" s="13" t="s">
        <v>397</v>
      </c>
      <c r="E373" s="118">
        <v>351</v>
      </c>
      <c r="F373" s="3">
        <v>4</v>
      </c>
      <c r="G373" s="49">
        <f t="shared" si="25"/>
        <v>1404</v>
      </c>
      <c r="H373" s="49"/>
      <c r="I373" s="25" t="s">
        <v>1036</v>
      </c>
    </row>
    <row r="374" spans="1:9" ht="15.75" x14ac:dyDescent="0.25">
      <c r="A374" s="3">
        <v>58</v>
      </c>
      <c r="B374" s="28" t="s">
        <v>52</v>
      </c>
      <c r="C374" s="13" t="s">
        <v>349</v>
      </c>
      <c r="D374" s="13" t="s">
        <v>324</v>
      </c>
      <c r="E374" s="118">
        <v>191</v>
      </c>
      <c r="F374" s="3">
        <v>4</v>
      </c>
      <c r="G374" s="49">
        <f t="shared" si="25"/>
        <v>764</v>
      </c>
      <c r="H374" s="49"/>
      <c r="I374" s="4" t="s">
        <v>923</v>
      </c>
    </row>
    <row r="375" spans="1:9" ht="15.75" x14ac:dyDescent="0.25">
      <c r="A375" s="3">
        <v>59</v>
      </c>
      <c r="B375" s="28" t="s">
        <v>169</v>
      </c>
      <c r="C375" s="13" t="s">
        <v>371</v>
      </c>
      <c r="D375" s="13" t="s">
        <v>353</v>
      </c>
      <c r="E375" s="118">
        <v>989</v>
      </c>
      <c r="F375" s="3">
        <v>4</v>
      </c>
      <c r="G375" s="49">
        <f t="shared" si="25"/>
        <v>3956</v>
      </c>
      <c r="H375" s="49"/>
      <c r="I375" s="25" t="s">
        <v>1059</v>
      </c>
    </row>
    <row r="376" spans="1:9" ht="15.75" x14ac:dyDescent="0.25">
      <c r="A376" s="3">
        <v>60</v>
      </c>
      <c r="B376" s="28" t="s">
        <v>398</v>
      </c>
      <c r="C376" s="13" t="s">
        <v>350</v>
      </c>
      <c r="D376" s="13" t="s">
        <v>397</v>
      </c>
      <c r="E376" s="118">
        <v>494</v>
      </c>
      <c r="F376" s="3">
        <v>4</v>
      </c>
      <c r="G376" s="49">
        <f t="shared" si="25"/>
        <v>1976</v>
      </c>
      <c r="H376" s="49"/>
      <c r="I376" s="25" t="s">
        <v>1037</v>
      </c>
    </row>
    <row r="377" spans="1:9" ht="15.75" x14ac:dyDescent="0.25">
      <c r="A377" s="3">
        <v>61</v>
      </c>
      <c r="B377" s="28" t="s">
        <v>399</v>
      </c>
      <c r="C377" s="13" t="s">
        <v>356</v>
      </c>
      <c r="D377" s="13" t="s">
        <v>33</v>
      </c>
      <c r="E377" s="118">
        <v>469</v>
      </c>
      <c r="F377" s="3">
        <v>4</v>
      </c>
      <c r="G377" s="49">
        <f t="shared" si="25"/>
        <v>1876</v>
      </c>
      <c r="H377" s="49"/>
      <c r="I377" s="67" t="s">
        <v>924</v>
      </c>
    </row>
    <row r="378" spans="1:9" ht="15.75" x14ac:dyDescent="0.25">
      <c r="A378" s="3">
        <v>62</v>
      </c>
      <c r="B378" s="28" t="s">
        <v>400</v>
      </c>
      <c r="C378" s="13" t="s">
        <v>352</v>
      </c>
      <c r="D378" s="13" t="s">
        <v>351</v>
      </c>
      <c r="E378" s="118">
        <v>1100</v>
      </c>
      <c r="F378" s="3">
        <v>4</v>
      </c>
      <c r="G378" s="49">
        <f t="shared" si="25"/>
        <v>4400</v>
      </c>
      <c r="H378" s="49"/>
      <c r="I378" s="25"/>
    </row>
    <row r="379" spans="1:9" ht="15.75" x14ac:dyDescent="0.25">
      <c r="A379" s="3">
        <v>63</v>
      </c>
      <c r="B379" s="29" t="s">
        <v>172</v>
      </c>
      <c r="C379" s="13" t="s">
        <v>271</v>
      </c>
      <c r="D379" s="13" t="s">
        <v>33</v>
      </c>
      <c r="E379" s="118">
        <v>305</v>
      </c>
      <c r="F379" s="3">
        <v>6</v>
      </c>
      <c r="G379" s="49">
        <f t="shared" si="25"/>
        <v>1830</v>
      </c>
      <c r="H379" s="49"/>
      <c r="I379" s="25"/>
    </row>
    <row r="380" spans="1:9" ht="15.75" x14ac:dyDescent="0.25">
      <c r="A380" s="3">
        <v>64</v>
      </c>
      <c r="B380" s="28" t="s">
        <v>401</v>
      </c>
      <c r="C380" s="13" t="s">
        <v>375</v>
      </c>
      <c r="D380" s="13" t="s">
        <v>311</v>
      </c>
      <c r="E380" s="118">
        <v>830</v>
      </c>
      <c r="F380" s="3">
        <v>5</v>
      </c>
      <c r="G380" s="49">
        <f>E380*F380</f>
        <v>4150</v>
      </c>
      <c r="H380" s="49"/>
      <c r="I380" s="4" t="s">
        <v>925</v>
      </c>
    </row>
    <row r="381" spans="1:9" ht="15.75" x14ac:dyDescent="0.25">
      <c r="A381" s="3">
        <v>65</v>
      </c>
      <c r="B381" s="28" t="s">
        <v>105</v>
      </c>
      <c r="C381" s="13" t="s">
        <v>349</v>
      </c>
      <c r="D381" s="13" t="s">
        <v>362</v>
      </c>
      <c r="E381" s="118">
        <v>469</v>
      </c>
      <c r="F381" s="3">
        <v>6</v>
      </c>
      <c r="G381" s="49">
        <f t="shared" si="25"/>
        <v>2814</v>
      </c>
      <c r="H381" s="49"/>
      <c r="I381" s="4" t="s">
        <v>926</v>
      </c>
    </row>
    <row r="382" spans="1:9" ht="15.75" x14ac:dyDescent="0.25">
      <c r="A382" s="3">
        <v>66</v>
      </c>
      <c r="B382" s="28" t="s">
        <v>402</v>
      </c>
      <c r="C382" s="13" t="s">
        <v>351</v>
      </c>
      <c r="D382" s="13" t="s">
        <v>331</v>
      </c>
      <c r="E382" s="118">
        <v>370</v>
      </c>
      <c r="F382" s="3">
        <v>4</v>
      </c>
      <c r="G382" s="49">
        <f t="shared" si="25"/>
        <v>1480</v>
      </c>
      <c r="H382" s="49"/>
      <c r="I382" s="25"/>
    </row>
    <row r="383" spans="1:9" ht="15.75" x14ac:dyDescent="0.25">
      <c r="A383" s="3">
        <v>67</v>
      </c>
      <c r="B383" s="28" t="s">
        <v>403</v>
      </c>
      <c r="C383" s="13" t="s">
        <v>404</v>
      </c>
      <c r="D383" s="13" t="s">
        <v>405</v>
      </c>
      <c r="E383" s="118">
        <v>320</v>
      </c>
      <c r="F383" s="3">
        <v>4</v>
      </c>
      <c r="G383" s="49">
        <f t="shared" si="25"/>
        <v>1280</v>
      </c>
      <c r="H383" s="49"/>
      <c r="I383" s="25"/>
    </row>
    <row r="384" spans="1:9" ht="15.75" x14ac:dyDescent="0.25">
      <c r="A384" s="3">
        <v>68</v>
      </c>
      <c r="B384" s="28" t="s">
        <v>406</v>
      </c>
      <c r="C384" s="13" t="s">
        <v>320</v>
      </c>
      <c r="D384" s="13" t="s">
        <v>320</v>
      </c>
      <c r="E384" s="118">
        <v>320</v>
      </c>
      <c r="F384" s="3">
        <v>4</v>
      </c>
      <c r="G384" s="49">
        <f t="shared" si="25"/>
        <v>1280</v>
      </c>
      <c r="H384" s="49"/>
      <c r="I384" s="25"/>
    </row>
    <row r="385" spans="1:9" ht="15.75" x14ac:dyDescent="0.25">
      <c r="A385" s="3">
        <v>69</v>
      </c>
      <c r="B385" s="28" t="s">
        <v>407</v>
      </c>
      <c r="C385" s="13" t="s">
        <v>350</v>
      </c>
      <c r="D385" s="13" t="s">
        <v>345</v>
      </c>
      <c r="E385" s="118">
        <v>560</v>
      </c>
      <c r="F385" s="3">
        <v>4</v>
      </c>
      <c r="G385" s="49">
        <f t="shared" si="25"/>
        <v>2240</v>
      </c>
      <c r="H385" s="49"/>
      <c r="I385" s="25" t="s">
        <v>1065</v>
      </c>
    </row>
    <row r="386" spans="1:9" ht="15.75" x14ac:dyDescent="0.25">
      <c r="A386" s="3">
        <v>70</v>
      </c>
      <c r="B386" s="28" t="s">
        <v>408</v>
      </c>
      <c r="C386" s="13" t="s">
        <v>334</v>
      </c>
      <c r="D386" s="13" t="s">
        <v>33</v>
      </c>
      <c r="E386" s="118">
        <v>1230</v>
      </c>
      <c r="F386" s="3">
        <v>6</v>
      </c>
      <c r="G386" s="49">
        <f t="shared" si="25"/>
        <v>7380</v>
      </c>
      <c r="H386" s="49"/>
      <c r="I386" s="25"/>
    </row>
    <row r="387" spans="1:9" ht="15.75" x14ac:dyDescent="0.25">
      <c r="A387" s="3">
        <v>71</v>
      </c>
      <c r="B387" s="29" t="s">
        <v>409</v>
      </c>
      <c r="C387" s="13" t="s">
        <v>367</v>
      </c>
      <c r="D387" s="13" t="s">
        <v>410</v>
      </c>
      <c r="E387" s="3">
        <v>640</v>
      </c>
      <c r="F387" s="3">
        <v>6</v>
      </c>
      <c r="G387" s="49">
        <f t="shared" si="25"/>
        <v>3840</v>
      </c>
      <c r="H387" s="49"/>
      <c r="I387" s="25"/>
    </row>
    <row r="388" spans="1:9" ht="15.75" x14ac:dyDescent="0.25">
      <c r="A388" s="3">
        <v>72</v>
      </c>
      <c r="B388" s="28" t="s">
        <v>175</v>
      </c>
      <c r="C388" s="13" t="s">
        <v>411</v>
      </c>
      <c r="D388" s="13" t="s">
        <v>359</v>
      </c>
      <c r="E388" s="3">
        <v>1648</v>
      </c>
      <c r="F388" s="3">
        <v>4</v>
      </c>
      <c r="G388" s="49">
        <f t="shared" si="25"/>
        <v>6592</v>
      </c>
      <c r="H388" s="49"/>
      <c r="I388" s="25" t="s">
        <v>1061</v>
      </c>
    </row>
    <row r="389" spans="1:9" ht="15.75" x14ac:dyDescent="0.25">
      <c r="A389" s="3">
        <v>73</v>
      </c>
      <c r="B389" s="28" t="s">
        <v>120</v>
      </c>
      <c r="C389" s="13" t="s">
        <v>324</v>
      </c>
      <c r="D389" s="13" t="s">
        <v>362</v>
      </c>
      <c r="E389" s="3">
        <v>342</v>
      </c>
      <c r="F389" s="3">
        <v>4</v>
      </c>
      <c r="G389" s="49">
        <f t="shared" si="25"/>
        <v>1368</v>
      </c>
      <c r="H389" s="49"/>
      <c r="I389" s="25" t="s">
        <v>1062</v>
      </c>
    </row>
    <row r="390" spans="1:9" ht="15.75" x14ac:dyDescent="0.25">
      <c r="A390" s="3">
        <v>74</v>
      </c>
      <c r="B390" s="28" t="s">
        <v>412</v>
      </c>
      <c r="C390" s="13" t="s">
        <v>413</v>
      </c>
      <c r="D390" s="13" t="s">
        <v>33</v>
      </c>
      <c r="E390" s="3">
        <v>1004</v>
      </c>
      <c r="F390" s="3">
        <v>4</v>
      </c>
      <c r="G390" s="49">
        <f t="shared" si="25"/>
        <v>4016</v>
      </c>
      <c r="H390" s="49"/>
      <c r="I390" s="25" t="s">
        <v>1033</v>
      </c>
    </row>
    <row r="391" spans="1:9" ht="15.75" x14ac:dyDescent="0.25">
      <c r="A391" s="3">
        <v>75</v>
      </c>
      <c r="B391" s="28" t="s">
        <v>414</v>
      </c>
      <c r="C391" s="13" t="s">
        <v>340</v>
      </c>
      <c r="D391" s="13" t="s">
        <v>306</v>
      </c>
      <c r="E391" s="3">
        <v>954</v>
      </c>
      <c r="F391" s="3">
        <v>6</v>
      </c>
      <c r="G391" s="49">
        <f>(625+490)*F391</f>
        <v>6690</v>
      </c>
      <c r="H391" s="49"/>
      <c r="I391" s="25" t="s">
        <v>1060</v>
      </c>
    </row>
    <row r="392" spans="1:9" ht="15.75" x14ac:dyDescent="0.25">
      <c r="A392" s="3">
        <v>76</v>
      </c>
      <c r="B392" s="28" t="s">
        <v>415</v>
      </c>
      <c r="C392" s="13" t="s">
        <v>338</v>
      </c>
      <c r="D392" s="13" t="s">
        <v>33</v>
      </c>
      <c r="E392" s="3">
        <v>430</v>
      </c>
      <c r="F392" s="3">
        <v>4</v>
      </c>
      <c r="G392" s="49">
        <f>F392*E392</f>
        <v>1720</v>
      </c>
      <c r="H392" s="49"/>
      <c r="I392" s="25"/>
    </row>
    <row r="393" spans="1:9" ht="15.75" x14ac:dyDescent="0.25">
      <c r="A393" s="3">
        <v>77</v>
      </c>
      <c r="B393" s="28" t="s">
        <v>416</v>
      </c>
      <c r="C393" s="13" t="s">
        <v>338</v>
      </c>
      <c r="D393" s="13" t="s">
        <v>33</v>
      </c>
      <c r="E393" s="3">
        <v>420</v>
      </c>
      <c r="F393" s="3">
        <v>4</v>
      </c>
      <c r="G393" s="49">
        <f t="shared" ref="G393:G403" si="26">F393*E393</f>
        <v>1680</v>
      </c>
      <c r="H393" s="49"/>
      <c r="I393" s="25"/>
    </row>
    <row r="394" spans="1:9" ht="15.75" x14ac:dyDescent="0.25">
      <c r="A394" s="3">
        <v>78</v>
      </c>
      <c r="B394" s="28" t="s">
        <v>417</v>
      </c>
      <c r="C394" s="13" t="s">
        <v>418</v>
      </c>
      <c r="D394" s="13" t="s">
        <v>33</v>
      </c>
      <c r="E394" s="3">
        <v>380</v>
      </c>
      <c r="F394" s="3">
        <v>4</v>
      </c>
      <c r="G394" s="49">
        <f t="shared" si="26"/>
        <v>1520</v>
      </c>
      <c r="H394" s="49"/>
      <c r="I394" s="25"/>
    </row>
    <row r="395" spans="1:9" ht="15.75" x14ac:dyDescent="0.25">
      <c r="A395" s="3">
        <v>79</v>
      </c>
      <c r="B395" s="28" t="s">
        <v>419</v>
      </c>
      <c r="C395" s="13" t="s">
        <v>420</v>
      </c>
      <c r="D395" s="13" t="s">
        <v>33</v>
      </c>
      <c r="E395" s="3">
        <v>200</v>
      </c>
      <c r="F395" s="3">
        <v>4</v>
      </c>
      <c r="G395" s="49">
        <f t="shared" si="26"/>
        <v>800</v>
      </c>
      <c r="H395" s="49"/>
      <c r="I395" s="25"/>
    </row>
    <row r="396" spans="1:9" ht="15.75" x14ac:dyDescent="0.25">
      <c r="A396" s="3">
        <v>80</v>
      </c>
      <c r="B396" s="28" t="s">
        <v>421</v>
      </c>
      <c r="C396" s="13" t="s">
        <v>410</v>
      </c>
      <c r="D396" s="13" t="s">
        <v>33</v>
      </c>
      <c r="E396" s="3">
        <v>355</v>
      </c>
      <c r="F396" s="3">
        <v>4</v>
      </c>
      <c r="G396" s="49">
        <f t="shared" si="26"/>
        <v>1420</v>
      </c>
      <c r="H396" s="49"/>
      <c r="I396" s="25"/>
    </row>
    <row r="397" spans="1:9" ht="15.75" x14ac:dyDescent="0.25">
      <c r="A397" s="3">
        <v>81</v>
      </c>
      <c r="B397" s="28" t="s">
        <v>422</v>
      </c>
      <c r="C397" s="13" t="s">
        <v>387</v>
      </c>
      <c r="D397" s="13" t="s">
        <v>311</v>
      </c>
      <c r="E397" s="3">
        <v>430</v>
      </c>
      <c r="F397" s="3">
        <v>4</v>
      </c>
      <c r="G397" s="49">
        <f t="shared" si="26"/>
        <v>1720</v>
      </c>
      <c r="H397" s="49"/>
      <c r="I397" s="25"/>
    </row>
    <row r="398" spans="1:9" ht="15.75" x14ac:dyDescent="0.25">
      <c r="A398" s="3">
        <v>82</v>
      </c>
      <c r="B398" s="28" t="s">
        <v>423</v>
      </c>
      <c r="C398" s="13" t="s">
        <v>359</v>
      </c>
      <c r="D398" s="13" t="s">
        <v>308</v>
      </c>
      <c r="E398" s="3">
        <v>130</v>
      </c>
      <c r="F398" s="3">
        <v>6</v>
      </c>
      <c r="G398" s="49">
        <f t="shared" si="26"/>
        <v>780</v>
      </c>
      <c r="H398" s="49"/>
      <c r="I398" s="25" t="s">
        <v>1063</v>
      </c>
    </row>
    <row r="399" spans="1:9" ht="31.5" x14ac:dyDescent="0.25">
      <c r="A399" s="3">
        <v>83</v>
      </c>
      <c r="B399" s="13" t="s">
        <v>424</v>
      </c>
      <c r="C399" s="13" t="s">
        <v>371</v>
      </c>
      <c r="D399" s="13" t="s">
        <v>425</v>
      </c>
      <c r="E399" s="3">
        <v>570</v>
      </c>
      <c r="F399" s="3">
        <v>4</v>
      </c>
      <c r="G399" s="49">
        <f t="shared" si="26"/>
        <v>2280</v>
      </c>
      <c r="H399" s="49"/>
      <c r="I399" s="25" t="s">
        <v>1064</v>
      </c>
    </row>
    <row r="400" spans="1:9" ht="15.75" x14ac:dyDescent="0.25">
      <c r="A400" s="3">
        <v>84</v>
      </c>
      <c r="B400" s="28" t="s">
        <v>426</v>
      </c>
      <c r="C400" s="13" t="s">
        <v>352</v>
      </c>
      <c r="D400" s="13" t="s">
        <v>427</v>
      </c>
      <c r="E400" s="3">
        <v>180</v>
      </c>
      <c r="F400" s="3">
        <v>4</v>
      </c>
      <c r="G400" s="49">
        <f t="shared" si="26"/>
        <v>720</v>
      </c>
      <c r="H400" s="49"/>
      <c r="I400" s="25"/>
    </row>
    <row r="401" spans="1:9" ht="15.75" x14ac:dyDescent="0.25">
      <c r="A401" s="3">
        <v>85</v>
      </c>
      <c r="B401" s="119" t="s">
        <v>428</v>
      </c>
      <c r="C401" s="13" t="s">
        <v>303</v>
      </c>
      <c r="D401" s="13" t="s">
        <v>33</v>
      </c>
      <c r="E401" s="3">
        <v>340</v>
      </c>
      <c r="F401" s="3">
        <v>4</v>
      </c>
      <c r="G401" s="49">
        <f t="shared" si="26"/>
        <v>1360</v>
      </c>
      <c r="H401" s="49"/>
      <c r="I401" s="25"/>
    </row>
    <row r="402" spans="1:9" ht="15.75" x14ac:dyDescent="0.25">
      <c r="A402" s="3">
        <v>86</v>
      </c>
      <c r="B402" s="28" t="s">
        <v>429</v>
      </c>
      <c r="C402" s="13" t="s">
        <v>430</v>
      </c>
      <c r="D402" s="13" t="s">
        <v>33</v>
      </c>
      <c r="E402" s="3">
        <v>760</v>
      </c>
      <c r="F402" s="3">
        <v>4</v>
      </c>
      <c r="G402" s="49">
        <f t="shared" si="26"/>
        <v>3040</v>
      </c>
      <c r="H402" s="49"/>
      <c r="I402" s="25"/>
    </row>
    <row r="403" spans="1:9" ht="15.75" x14ac:dyDescent="0.25">
      <c r="A403" s="3">
        <v>87</v>
      </c>
      <c r="B403" s="28" t="s">
        <v>431</v>
      </c>
      <c r="C403" s="13" t="s">
        <v>432</v>
      </c>
      <c r="D403" s="13" t="s">
        <v>308</v>
      </c>
      <c r="E403" s="3">
        <v>140</v>
      </c>
      <c r="F403" s="3">
        <v>4</v>
      </c>
      <c r="G403" s="49">
        <f t="shared" si="26"/>
        <v>560</v>
      </c>
      <c r="H403" s="49"/>
      <c r="I403" s="25"/>
    </row>
    <row r="404" spans="1:9" ht="15.75" x14ac:dyDescent="0.25">
      <c r="A404" s="3">
        <v>88</v>
      </c>
      <c r="B404" s="28" t="s">
        <v>433</v>
      </c>
      <c r="C404" s="13" t="s">
        <v>434</v>
      </c>
      <c r="D404" s="13" t="s">
        <v>265</v>
      </c>
      <c r="E404" s="3">
        <v>550</v>
      </c>
      <c r="F404" s="3">
        <v>4</v>
      </c>
      <c r="G404" s="49">
        <f>(370+180)*F404</f>
        <v>2200</v>
      </c>
      <c r="H404" s="49"/>
      <c r="I404" s="25"/>
    </row>
    <row r="405" spans="1:9" ht="15.75" x14ac:dyDescent="0.25">
      <c r="A405" s="3">
        <v>89</v>
      </c>
      <c r="B405" s="28" t="s">
        <v>435</v>
      </c>
      <c r="C405" s="13" t="s">
        <v>274</v>
      </c>
      <c r="D405" s="13" t="s">
        <v>410</v>
      </c>
      <c r="E405" s="3">
        <v>200</v>
      </c>
      <c r="F405" s="3">
        <v>4</v>
      </c>
      <c r="G405" s="49">
        <f>F405*E405</f>
        <v>800</v>
      </c>
      <c r="H405" s="49"/>
      <c r="I405" s="25"/>
    </row>
    <row r="406" spans="1:9" ht="15.75" x14ac:dyDescent="0.25">
      <c r="A406" s="3">
        <v>90</v>
      </c>
      <c r="B406" s="28" t="s">
        <v>436</v>
      </c>
      <c r="C406" s="13" t="s">
        <v>300</v>
      </c>
      <c r="D406" s="13" t="s">
        <v>437</v>
      </c>
      <c r="E406" s="3">
        <v>250</v>
      </c>
      <c r="F406" s="3">
        <v>4</v>
      </c>
      <c r="G406" s="49">
        <f>F406*E406</f>
        <v>1000</v>
      </c>
      <c r="H406" s="49"/>
      <c r="I406" s="25"/>
    </row>
    <row r="407" spans="1:9" ht="15.75" x14ac:dyDescent="0.25">
      <c r="A407" s="3">
        <v>91</v>
      </c>
      <c r="B407" s="28" t="s">
        <v>438</v>
      </c>
      <c r="C407" s="13" t="s">
        <v>439</v>
      </c>
      <c r="D407" s="13" t="s">
        <v>356</v>
      </c>
      <c r="E407" s="3">
        <v>690</v>
      </c>
      <c r="F407" s="3">
        <v>4</v>
      </c>
      <c r="G407" s="49">
        <f>(500+190)*F407</f>
        <v>2760</v>
      </c>
      <c r="H407" s="49"/>
      <c r="I407" s="25"/>
    </row>
    <row r="408" spans="1:9" ht="15.75" x14ac:dyDescent="0.25">
      <c r="A408" s="3">
        <v>92</v>
      </c>
      <c r="B408" s="28" t="s">
        <v>440</v>
      </c>
      <c r="C408" s="13" t="s">
        <v>296</v>
      </c>
      <c r="D408" s="13" t="s">
        <v>441</v>
      </c>
      <c r="E408" s="3">
        <v>630</v>
      </c>
      <c r="F408" s="3">
        <v>6</v>
      </c>
      <c r="G408" s="49">
        <f>F408*E408</f>
        <v>3780</v>
      </c>
      <c r="H408" s="49"/>
      <c r="I408" s="25"/>
    </row>
    <row r="409" spans="1:9" ht="15.75" x14ac:dyDescent="0.25">
      <c r="A409" s="3">
        <v>93</v>
      </c>
      <c r="B409" s="28" t="s">
        <v>442</v>
      </c>
      <c r="C409" s="13" t="s">
        <v>410</v>
      </c>
      <c r="D409" s="13" t="s">
        <v>33</v>
      </c>
      <c r="E409" s="3">
        <v>165</v>
      </c>
      <c r="F409" s="3">
        <v>4</v>
      </c>
      <c r="G409" s="49">
        <f t="shared" ref="G409:G441" si="27">F409*E409</f>
        <v>660</v>
      </c>
      <c r="H409" s="49"/>
      <c r="I409" s="25"/>
    </row>
    <row r="410" spans="1:9" ht="15.75" x14ac:dyDescent="0.25">
      <c r="A410" s="3">
        <v>94</v>
      </c>
      <c r="B410" s="28" t="s">
        <v>443</v>
      </c>
      <c r="C410" s="13" t="s">
        <v>355</v>
      </c>
      <c r="D410" s="13" t="s">
        <v>356</v>
      </c>
      <c r="E410" s="3">
        <v>110</v>
      </c>
      <c r="F410" s="3">
        <v>4</v>
      </c>
      <c r="G410" s="49">
        <f t="shared" si="27"/>
        <v>440</v>
      </c>
      <c r="H410" s="49"/>
      <c r="I410" s="25"/>
    </row>
    <row r="411" spans="1:9" ht="15.75" x14ac:dyDescent="0.25">
      <c r="A411" s="3">
        <v>95</v>
      </c>
      <c r="B411" s="28" t="s">
        <v>444</v>
      </c>
      <c r="C411" s="13" t="s">
        <v>445</v>
      </c>
      <c r="D411" s="13" t="s">
        <v>445</v>
      </c>
      <c r="E411" s="3">
        <v>660</v>
      </c>
      <c r="F411" s="3">
        <v>4</v>
      </c>
      <c r="G411" s="49">
        <f t="shared" si="27"/>
        <v>2640</v>
      </c>
      <c r="H411" s="49"/>
      <c r="I411" s="25"/>
    </row>
    <row r="412" spans="1:9" ht="15.75" x14ac:dyDescent="0.25">
      <c r="A412" s="3">
        <v>96</v>
      </c>
      <c r="B412" s="28" t="s">
        <v>446</v>
      </c>
      <c r="C412" s="13" t="s">
        <v>447</v>
      </c>
      <c r="D412" s="13" t="s">
        <v>33</v>
      </c>
      <c r="E412" s="3">
        <v>399</v>
      </c>
      <c r="F412" s="3">
        <v>6</v>
      </c>
      <c r="G412" s="49">
        <f t="shared" si="27"/>
        <v>2394</v>
      </c>
      <c r="H412" s="49"/>
      <c r="I412" s="25"/>
    </row>
    <row r="413" spans="1:9" ht="15.75" x14ac:dyDescent="0.25">
      <c r="A413" s="3">
        <v>97</v>
      </c>
      <c r="B413" s="28" t="s">
        <v>448</v>
      </c>
      <c r="C413" s="13" t="s">
        <v>349</v>
      </c>
      <c r="D413" s="13" t="s">
        <v>320</v>
      </c>
      <c r="E413" s="3">
        <v>90</v>
      </c>
      <c r="F413" s="3">
        <v>4</v>
      </c>
      <c r="G413" s="49">
        <f t="shared" si="27"/>
        <v>360</v>
      </c>
      <c r="H413" s="49"/>
      <c r="I413" s="25"/>
    </row>
    <row r="414" spans="1:9" ht="15.75" x14ac:dyDescent="0.25">
      <c r="A414" s="3">
        <v>98</v>
      </c>
      <c r="B414" s="28" t="s">
        <v>450</v>
      </c>
      <c r="C414" s="13" t="s">
        <v>334</v>
      </c>
      <c r="D414" s="13" t="s">
        <v>33</v>
      </c>
      <c r="E414" s="3">
        <v>170</v>
      </c>
      <c r="F414" s="3">
        <v>4</v>
      </c>
      <c r="G414" s="49">
        <f t="shared" si="27"/>
        <v>680</v>
      </c>
      <c r="H414" s="49"/>
      <c r="I414" s="25"/>
    </row>
    <row r="415" spans="1:9" ht="15.75" x14ac:dyDescent="0.25">
      <c r="A415" s="3">
        <v>99</v>
      </c>
      <c r="B415" s="28" t="s">
        <v>451</v>
      </c>
      <c r="C415" s="13" t="s">
        <v>334</v>
      </c>
      <c r="D415" s="13" t="s">
        <v>366</v>
      </c>
      <c r="E415" s="3">
        <v>405</v>
      </c>
      <c r="F415" s="3">
        <v>4</v>
      </c>
      <c r="G415" s="49">
        <f t="shared" si="27"/>
        <v>1620</v>
      </c>
      <c r="H415" s="49"/>
      <c r="I415" s="25"/>
    </row>
    <row r="416" spans="1:9" ht="31.5" x14ac:dyDescent="0.25">
      <c r="A416" s="3">
        <v>100</v>
      </c>
      <c r="B416" s="13" t="s">
        <v>452</v>
      </c>
      <c r="C416" s="13"/>
      <c r="D416" s="13"/>
      <c r="E416" s="3">
        <v>250</v>
      </c>
      <c r="F416" s="3">
        <v>4</v>
      </c>
      <c r="G416" s="49">
        <f t="shared" si="27"/>
        <v>1000</v>
      </c>
      <c r="H416" s="49"/>
      <c r="I416" s="25"/>
    </row>
    <row r="417" spans="1:9" ht="31.5" x14ac:dyDescent="0.25">
      <c r="A417" s="3">
        <v>102</v>
      </c>
      <c r="B417" s="30" t="s">
        <v>453</v>
      </c>
      <c r="C417" s="13"/>
      <c r="D417" s="13"/>
      <c r="E417" s="3">
        <v>950</v>
      </c>
      <c r="F417" s="3">
        <v>4</v>
      </c>
      <c r="G417" s="49">
        <f t="shared" si="27"/>
        <v>3800</v>
      </c>
      <c r="H417" s="49"/>
      <c r="I417" s="150" t="s">
        <v>1179</v>
      </c>
    </row>
    <row r="418" spans="1:9" ht="31.5" x14ac:dyDescent="0.25">
      <c r="A418" s="3">
        <v>103</v>
      </c>
      <c r="B418" s="13" t="s">
        <v>454</v>
      </c>
      <c r="C418" s="13"/>
      <c r="D418" s="13"/>
      <c r="E418" s="3">
        <v>650</v>
      </c>
      <c r="F418" s="3">
        <v>4</v>
      </c>
      <c r="G418" s="49">
        <f t="shared" si="27"/>
        <v>2600</v>
      </c>
      <c r="H418" s="49"/>
      <c r="I418" s="25"/>
    </row>
    <row r="419" spans="1:9" ht="31.5" x14ac:dyDescent="0.25">
      <c r="A419" s="3">
        <v>104</v>
      </c>
      <c r="B419" s="13" t="s">
        <v>455</v>
      </c>
      <c r="C419" s="13"/>
      <c r="D419" s="13"/>
      <c r="E419" s="3">
        <v>95</v>
      </c>
      <c r="F419" s="3">
        <v>4</v>
      </c>
      <c r="G419" s="49">
        <f t="shared" si="27"/>
        <v>380</v>
      </c>
      <c r="H419" s="49"/>
      <c r="I419" s="25"/>
    </row>
    <row r="420" spans="1:9" ht="47.25" x14ac:dyDescent="0.25">
      <c r="A420" s="3">
        <v>105</v>
      </c>
      <c r="B420" s="13" t="s">
        <v>456</v>
      </c>
      <c r="C420" s="13"/>
      <c r="D420" s="13"/>
      <c r="E420" s="3">
        <v>90</v>
      </c>
      <c r="F420" s="3">
        <v>4</v>
      </c>
      <c r="G420" s="49">
        <f t="shared" si="27"/>
        <v>360</v>
      </c>
      <c r="H420" s="49"/>
      <c r="I420" s="25"/>
    </row>
    <row r="421" spans="1:9" ht="31.5" x14ac:dyDescent="0.25">
      <c r="A421" s="3">
        <v>106</v>
      </c>
      <c r="B421" s="13" t="s">
        <v>457</v>
      </c>
      <c r="C421" s="13"/>
      <c r="D421" s="13"/>
      <c r="E421" s="3">
        <v>100</v>
      </c>
      <c r="F421" s="3">
        <v>4</v>
      </c>
      <c r="G421" s="49">
        <f t="shared" si="27"/>
        <v>400</v>
      </c>
      <c r="H421" s="49"/>
      <c r="I421" s="25"/>
    </row>
    <row r="422" spans="1:9" ht="31.5" x14ac:dyDescent="0.25">
      <c r="A422" s="3">
        <v>107</v>
      </c>
      <c r="B422" s="13" t="s">
        <v>458</v>
      </c>
      <c r="C422" s="13"/>
      <c r="D422" s="13"/>
      <c r="E422" s="3">
        <v>150</v>
      </c>
      <c r="F422" s="3">
        <v>4</v>
      </c>
      <c r="G422" s="49">
        <f t="shared" si="27"/>
        <v>600</v>
      </c>
      <c r="H422" s="49"/>
      <c r="I422" s="25"/>
    </row>
    <row r="423" spans="1:9" ht="31.5" x14ac:dyDescent="0.25">
      <c r="A423" s="3">
        <v>108</v>
      </c>
      <c r="B423" s="13" t="s">
        <v>459</v>
      </c>
      <c r="C423" s="13"/>
      <c r="D423" s="13"/>
      <c r="E423" s="3">
        <v>650</v>
      </c>
      <c r="F423" s="3">
        <v>4</v>
      </c>
      <c r="G423" s="49">
        <f t="shared" si="27"/>
        <v>2600</v>
      </c>
      <c r="H423" s="49"/>
      <c r="I423" s="25"/>
    </row>
    <row r="424" spans="1:9" ht="47.25" x14ac:dyDescent="0.25">
      <c r="A424" s="3">
        <v>109</v>
      </c>
      <c r="B424" s="13" t="s">
        <v>460</v>
      </c>
      <c r="C424" s="13"/>
      <c r="D424" s="13"/>
      <c r="E424" s="3">
        <v>105</v>
      </c>
      <c r="F424" s="3">
        <v>4</v>
      </c>
      <c r="G424" s="49">
        <f t="shared" si="27"/>
        <v>420</v>
      </c>
      <c r="H424" s="49"/>
      <c r="I424" s="25"/>
    </row>
    <row r="425" spans="1:9" ht="47.25" x14ac:dyDescent="0.25">
      <c r="A425" s="3">
        <v>110</v>
      </c>
      <c r="B425" s="13" t="s">
        <v>461</v>
      </c>
      <c r="C425" s="13"/>
      <c r="D425" s="13"/>
      <c r="E425" s="3">
        <v>85</v>
      </c>
      <c r="F425" s="3">
        <v>4</v>
      </c>
      <c r="G425" s="49">
        <f t="shared" si="27"/>
        <v>340</v>
      </c>
      <c r="H425" s="49"/>
      <c r="I425" s="25"/>
    </row>
    <row r="426" spans="1:9" ht="47.25" x14ac:dyDescent="0.25">
      <c r="A426" s="3">
        <v>111</v>
      </c>
      <c r="B426" s="13" t="s">
        <v>462</v>
      </c>
      <c r="C426" s="13"/>
      <c r="D426" s="13"/>
      <c r="E426" s="3">
        <v>100</v>
      </c>
      <c r="F426" s="3">
        <v>4</v>
      </c>
      <c r="G426" s="49">
        <f t="shared" si="27"/>
        <v>400</v>
      </c>
      <c r="H426" s="49"/>
      <c r="I426" s="25"/>
    </row>
    <row r="427" spans="1:9" ht="47.25" x14ac:dyDescent="0.25">
      <c r="A427" s="3">
        <v>112</v>
      </c>
      <c r="B427" s="13" t="s">
        <v>463</v>
      </c>
      <c r="C427" s="13"/>
      <c r="D427" s="13"/>
      <c r="E427" s="3">
        <v>150</v>
      </c>
      <c r="F427" s="3">
        <v>4</v>
      </c>
      <c r="G427" s="49">
        <f t="shared" si="27"/>
        <v>600</v>
      </c>
      <c r="H427" s="49"/>
      <c r="I427" s="25"/>
    </row>
    <row r="428" spans="1:9" ht="31.5" x14ac:dyDescent="0.25">
      <c r="A428" s="3">
        <v>113</v>
      </c>
      <c r="B428" s="13" t="s">
        <v>464</v>
      </c>
      <c r="C428" s="13"/>
      <c r="D428" s="13"/>
      <c r="E428" s="3">
        <v>165</v>
      </c>
      <c r="F428" s="3">
        <v>4</v>
      </c>
      <c r="G428" s="49">
        <f t="shared" si="27"/>
        <v>660</v>
      </c>
      <c r="H428" s="49"/>
      <c r="I428" s="25"/>
    </row>
    <row r="429" spans="1:9" ht="47.25" x14ac:dyDescent="0.25">
      <c r="A429" s="3">
        <v>114</v>
      </c>
      <c r="B429" s="13" t="s">
        <v>465</v>
      </c>
      <c r="C429" s="13"/>
      <c r="D429" s="13"/>
      <c r="E429" s="3">
        <v>150</v>
      </c>
      <c r="F429" s="3">
        <v>4</v>
      </c>
      <c r="G429" s="49">
        <f t="shared" si="27"/>
        <v>600</v>
      </c>
      <c r="H429" s="49"/>
      <c r="I429" s="25"/>
    </row>
    <row r="430" spans="1:9" ht="47.25" x14ac:dyDescent="0.25">
      <c r="A430" s="3">
        <v>115</v>
      </c>
      <c r="B430" s="13" t="s">
        <v>466</v>
      </c>
      <c r="C430" s="13"/>
      <c r="D430" s="13"/>
      <c r="E430" s="3">
        <v>250</v>
      </c>
      <c r="F430" s="3">
        <v>4</v>
      </c>
      <c r="G430" s="49">
        <f t="shared" si="27"/>
        <v>1000</v>
      </c>
      <c r="H430" s="49"/>
      <c r="I430" s="25"/>
    </row>
    <row r="431" spans="1:9" ht="47.25" x14ac:dyDescent="0.25">
      <c r="A431" s="3">
        <v>116</v>
      </c>
      <c r="B431" s="13" t="s">
        <v>467</v>
      </c>
      <c r="C431" s="13"/>
      <c r="D431" s="13"/>
      <c r="E431" s="3">
        <v>190</v>
      </c>
      <c r="F431" s="3">
        <v>4</v>
      </c>
      <c r="G431" s="49">
        <f t="shared" si="27"/>
        <v>760</v>
      </c>
      <c r="H431" s="49"/>
      <c r="I431" s="25"/>
    </row>
    <row r="432" spans="1:9" ht="31.5" x14ac:dyDescent="0.25">
      <c r="A432" s="3">
        <v>117</v>
      </c>
      <c r="B432" s="13" t="s">
        <v>468</v>
      </c>
      <c r="C432" s="13"/>
      <c r="D432" s="13"/>
      <c r="E432" s="3">
        <v>350</v>
      </c>
      <c r="F432" s="3">
        <v>4</v>
      </c>
      <c r="G432" s="49">
        <f t="shared" si="27"/>
        <v>1400</v>
      </c>
      <c r="H432" s="49"/>
      <c r="I432" s="25"/>
    </row>
    <row r="433" spans="1:9" ht="63" x14ac:dyDescent="0.25">
      <c r="A433" s="3">
        <v>118</v>
      </c>
      <c r="B433" s="13" t="s">
        <v>469</v>
      </c>
      <c r="C433" s="13"/>
      <c r="D433" s="13"/>
      <c r="E433" s="3">
        <v>250</v>
      </c>
      <c r="F433" s="3">
        <v>4</v>
      </c>
      <c r="G433" s="49">
        <f t="shared" si="27"/>
        <v>1000</v>
      </c>
      <c r="H433" s="49"/>
      <c r="I433" s="25"/>
    </row>
    <row r="434" spans="1:9" ht="47.25" x14ac:dyDescent="0.25">
      <c r="A434" s="3">
        <v>119</v>
      </c>
      <c r="B434" s="13" t="s">
        <v>470</v>
      </c>
      <c r="C434" s="13"/>
      <c r="D434" s="13"/>
      <c r="E434" s="3">
        <v>480</v>
      </c>
      <c r="F434" s="3">
        <v>4</v>
      </c>
      <c r="G434" s="49">
        <f t="shared" si="27"/>
        <v>1920</v>
      </c>
      <c r="H434" s="49"/>
      <c r="I434" s="25"/>
    </row>
    <row r="435" spans="1:9" ht="31.5" x14ac:dyDescent="0.25">
      <c r="A435" s="3">
        <v>120</v>
      </c>
      <c r="B435" s="13" t="s">
        <v>471</v>
      </c>
      <c r="C435" s="13"/>
      <c r="D435" s="13"/>
      <c r="E435" s="3">
        <v>150</v>
      </c>
      <c r="F435" s="3">
        <v>4</v>
      </c>
      <c r="G435" s="49">
        <f t="shared" si="27"/>
        <v>600</v>
      </c>
      <c r="H435" s="49"/>
      <c r="I435" s="25"/>
    </row>
    <row r="436" spans="1:9" ht="31.5" x14ac:dyDescent="0.25">
      <c r="A436" s="3">
        <v>121</v>
      </c>
      <c r="B436" s="13" t="s">
        <v>472</v>
      </c>
      <c r="C436" s="13"/>
      <c r="D436" s="13"/>
      <c r="E436" s="3">
        <v>1326</v>
      </c>
      <c r="F436" s="3">
        <v>6</v>
      </c>
      <c r="G436" s="49">
        <f t="shared" si="27"/>
        <v>7956</v>
      </c>
      <c r="H436" s="49"/>
      <c r="I436" s="25"/>
    </row>
    <row r="437" spans="1:9" ht="31.5" x14ac:dyDescent="0.25">
      <c r="A437" s="3">
        <v>122</v>
      </c>
      <c r="B437" s="13" t="s">
        <v>473</v>
      </c>
      <c r="C437" s="13"/>
      <c r="D437" s="13"/>
      <c r="E437" s="3">
        <v>340</v>
      </c>
      <c r="F437" s="3">
        <v>4</v>
      </c>
      <c r="G437" s="49">
        <f t="shared" si="27"/>
        <v>1360</v>
      </c>
      <c r="H437" s="49"/>
      <c r="I437" s="25"/>
    </row>
    <row r="438" spans="1:9" ht="63" x14ac:dyDescent="0.25">
      <c r="A438" s="3">
        <v>123</v>
      </c>
      <c r="B438" s="13" t="s">
        <v>1176</v>
      </c>
      <c r="C438" s="13"/>
      <c r="D438" s="13"/>
      <c r="E438" s="3">
        <v>725</v>
      </c>
      <c r="F438" s="3">
        <v>6</v>
      </c>
      <c r="G438" s="49">
        <f t="shared" si="27"/>
        <v>4350</v>
      </c>
      <c r="H438" s="49"/>
      <c r="I438" s="25" t="s">
        <v>938</v>
      </c>
    </row>
    <row r="439" spans="1:9" ht="47.25" x14ac:dyDescent="0.25">
      <c r="A439" s="3">
        <v>124</v>
      </c>
      <c r="B439" s="13" t="s">
        <v>474</v>
      </c>
      <c r="C439" s="13"/>
      <c r="D439" s="13"/>
      <c r="E439" s="3">
        <v>530</v>
      </c>
      <c r="F439" s="3">
        <v>6</v>
      </c>
      <c r="G439" s="49">
        <f t="shared" si="27"/>
        <v>3180</v>
      </c>
      <c r="H439" s="49"/>
      <c r="I439" s="25" t="s">
        <v>1042</v>
      </c>
    </row>
    <row r="440" spans="1:9" ht="78.75" x14ac:dyDescent="0.25">
      <c r="A440" s="3">
        <v>125</v>
      </c>
      <c r="B440" s="13" t="s">
        <v>508</v>
      </c>
      <c r="C440" s="13"/>
      <c r="D440" s="13"/>
      <c r="E440" s="3">
        <v>209</v>
      </c>
      <c r="F440" s="3">
        <v>6</v>
      </c>
      <c r="G440" s="49">
        <f t="shared" si="27"/>
        <v>1254</v>
      </c>
      <c r="H440" s="49"/>
      <c r="I440" s="25"/>
    </row>
    <row r="441" spans="1:9" ht="78.75" x14ac:dyDescent="0.25">
      <c r="A441" s="3">
        <v>126</v>
      </c>
      <c r="B441" s="13" t="s">
        <v>635</v>
      </c>
      <c r="C441" s="3" t="s">
        <v>503</v>
      </c>
      <c r="D441" s="3" t="s">
        <v>268</v>
      </c>
      <c r="E441" s="15">
        <v>3778</v>
      </c>
      <c r="F441" s="3">
        <v>6</v>
      </c>
      <c r="G441" s="49">
        <f t="shared" si="27"/>
        <v>22668</v>
      </c>
      <c r="H441" s="49"/>
      <c r="I441" s="67" t="s">
        <v>918</v>
      </c>
    </row>
    <row r="442" spans="1:9" ht="15.75" customHeight="1" x14ac:dyDescent="0.25">
      <c r="A442" s="162" t="s">
        <v>325</v>
      </c>
      <c r="B442" s="162"/>
      <c r="C442" s="162"/>
      <c r="D442" s="162"/>
      <c r="E442" s="21">
        <f>SUM(E408:E440) +SUM(E405:E406)+SUM(E392:E403)+SUM(E368:E390)+SUM(E363:E366)+SUM(E357:E360)+SUM(E353:E355)+SUM(E341:E351)+SUM(E332:E339)+SUM(E317:E330)+7000</f>
        <v>62201</v>
      </c>
      <c r="F442" s="12"/>
      <c r="G442" s="50">
        <f>SUM(G317:G441)</f>
        <v>311196</v>
      </c>
      <c r="H442" s="50"/>
      <c r="I442" s="50"/>
    </row>
    <row r="443" spans="1:9" ht="20.25" x14ac:dyDescent="0.25">
      <c r="A443" s="155" t="s">
        <v>475</v>
      </c>
      <c r="B443" s="156"/>
      <c r="C443" s="156"/>
      <c r="D443" s="156"/>
      <c r="E443" s="156"/>
      <c r="F443" s="156"/>
      <c r="G443" s="156"/>
      <c r="H443" s="127"/>
      <c r="I443" s="127"/>
    </row>
    <row r="444" spans="1:9" ht="15.75" x14ac:dyDescent="0.25">
      <c r="A444" s="3">
        <v>1</v>
      </c>
      <c r="B444" s="28" t="s">
        <v>476</v>
      </c>
      <c r="C444" s="13" t="s">
        <v>477</v>
      </c>
      <c r="D444" s="3" t="s">
        <v>33</v>
      </c>
      <c r="E444" s="15">
        <v>120</v>
      </c>
      <c r="F444" s="3">
        <v>4</v>
      </c>
      <c r="G444" s="49">
        <f>F444*E444</f>
        <v>480</v>
      </c>
      <c r="H444" s="49"/>
      <c r="I444" s="25"/>
    </row>
    <row r="445" spans="1:9" ht="15.75" x14ac:dyDescent="0.25">
      <c r="A445" s="3">
        <v>2</v>
      </c>
      <c r="B445" s="28" t="s">
        <v>478</v>
      </c>
      <c r="C445" s="13" t="s">
        <v>479</v>
      </c>
      <c r="D445" s="3" t="s">
        <v>33</v>
      </c>
      <c r="E445" s="15">
        <v>290</v>
      </c>
      <c r="F445" s="3">
        <v>4</v>
      </c>
      <c r="G445" s="49">
        <f t="shared" ref="G445:G451" si="28">F445*E445</f>
        <v>1160</v>
      </c>
      <c r="H445" s="49"/>
      <c r="I445" s="25"/>
    </row>
    <row r="446" spans="1:9" ht="15.75" x14ac:dyDescent="0.25">
      <c r="A446" s="3">
        <v>3</v>
      </c>
      <c r="B446" s="28" t="s">
        <v>122</v>
      </c>
      <c r="C446" s="13" t="s">
        <v>477</v>
      </c>
      <c r="D446" s="3" t="s">
        <v>33</v>
      </c>
      <c r="E446" s="15">
        <v>385</v>
      </c>
      <c r="F446" s="3">
        <v>4</v>
      </c>
      <c r="G446" s="49">
        <f t="shared" si="28"/>
        <v>1540</v>
      </c>
      <c r="H446" s="49"/>
      <c r="I446" s="25"/>
    </row>
    <row r="447" spans="1:9" ht="15.75" x14ac:dyDescent="0.25">
      <c r="A447" s="3">
        <v>4</v>
      </c>
      <c r="B447" s="28" t="s">
        <v>480</v>
      </c>
      <c r="C447" s="13" t="s">
        <v>304</v>
      </c>
      <c r="D447" s="3" t="s">
        <v>33</v>
      </c>
      <c r="E447" s="15">
        <v>216</v>
      </c>
      <c r="F447" s="3">
        <v>4</v>
      </c>
      <c r="G447" s="49">
        <f t="shared" si="28"/>
        <v>864</v>
      </c>
      <c r="H447" s="49"/>
      <c r="I447" s="25"/>
    </row>
    <row r="448" spans="1:9" ht="15.75" x14ac:dyDescent="0.25">
      <c r="A448" s="3">
        <v>5</v>
      </c>
      <c r="B448" s="28" t="s">
        <v>481</v>
      </c>
      <c r="C448" s="13" t="s">
        <v>506</v>
      </c>
      <c r="D448" s="3" t="s">
        <v>506</v>
      </c>
      <c r="E448" s="15">
        <v>385</v>
      </c>
      <c r="F448" s="3">
        <v>4</v>
      </c>
      <c r="G448" s="49">
        <f t="shared" si="28"/>
        <v>1540</v>
      </c>
      <c r="H448" s="49"/>
      <c r="I448" s="25"/>
    </row>
    <row r="449" spans="1:9" ht="29.25" customHeight="1" x14ac:dyDescent="0.25">
      <c r="A449" s="3">
        <v>6</v>
      </c>
      <c r="B449" s="13" t="s">
        <v>482</v>
      </c>
      <c r="C449" s="13" t="s">
        <v>506</v>
      </c>
      <c r="D449" s="3" t="s">
        <v>506</v>
      </c>
      <c r="E449" s="15">
        <v>630</v>
      </c>
      <c r="F449" s="3">
        <v>4</v>
      </c>
      <c r="G449" s="49">
        <f t="shared" si="28"/>
        <v>2520</v>
      </c>
      <c r="H449" s="49"/>
      <c r="I449" s="25"/>
    </row>
    <row r="450" spans="1:9" ht="15.75" x14ac:dyDescent="0.25">
      <c r="A450" s="3">
        <v>7</v>
      </c>
      <c r="B450" s="28" t="s">
        <v>74</v>
      </c>
      <c r="C450" s="13" t="s">
        <v>506</v>
      </c>
      <c r="D450" s="3" t="s">
        <v>506</v>
      </c>
      <c r="E450" s="15">
        <v>95</v>
      </c>
      <c r="F450" s="3">
        <v>4</v>
      </c>
      <c r="G450" s="49">
        <f t="shared" si="28"/>
        <v>380</v>
      </c>
      <c r="H450" s="49"/>
      <c r="I450" s="25" t="s">
        <v>506</v>
      </c>
    </row>
    <row r="451" spans="1:9" ht="15.75" x14ac:dyDescent="0.25">
      <c r="A451" s="5">
        <v>8</v>
      </c>
      <c r="B451" s="31" t="s">
        <v>517</v>
      </c>
      <c r="C451" s="31" t="s">
        <v>449</v>
      </c>
      <c r="D451" s="5" t="s">
        <v>304</v>
      </c>
      <c r="E451" s="5">
        <v>80</v>
      </c>
      <c r="F451" s="5">
        <v>4</v>
      </c>
      <c r="G451" s="54">
        <f t="shared" si="28"/>
        <v>320</v>
      </c>
      <c r="H451" s="54"/>
      <c r="I451" s="25"/>
    </row>
    <row r="452" spans="1:9" ht="15.75" customHeight="1" x14ac:dyDescent="0.25">
      <c r="A452" s="162" t="s">
        <v>325</v>
      </c>
      <c r="B452" s="162"/>
      <c r="C452" s="162"/>
      <c r="D452" s="162"/>
      <c r="E452" s="21">
        <f>SUM(E444:E451)</f>
        <v>2201</v>
      </c>
      <c r="F452" s="12"/>
      <c r="G452" s="50">
        <f>SUM(G444:G451)</f>
        <v>8804</v>
      </c>
      <c r="H452" s="50"/>
      <c r="I452" s="50"/>
    </row>
    <row r="453" spans="1:9" ht="19.5" x14ac:dyDescent="0.25">
      <c r="A453" s="160" t="s">
        <v>483</v>
      </c>
      <c r="B453" s="161"/>
      <c r="C453" s="161"/>
      <c r="D453" s="161"/>
      <c r="E453" s="161"/>
      <c r="F453" s="161"/>
      <c r="G453" s="161"/>
      <c r="H453" s="124"/>
      <c r="I453" s="124"/>
    </row>
    <row r="454" spans="1:9" ht="15.75" x14ac:dyDescent="0.25">
      <c r="A454" s="3">
        <v>1</v>
      </c>
      <c r="B454" s="28" t="s">
        <v>245</v>
      </c>
      <c r="C454" s="3"/>
      <c r="D454" s="3"/>
      <c r="E454" s="5">
        <v>160</v>
      </c>
      <c r="F454" s="3">
        <v>4</v>
      </c>
      <c r="G454" s="55">
        <f>F454*E454</f>
        <v>640</v>
      </c>
      <c r="H454" s="55"/>
      <c r="I454" s="25"/>
    </row>
    <row r="455" spans="1:9" ht="15.75" customHeight="1" x14ac:dyDescent="0.25">
      <c r="A455" s="162" t="s">
        <v>325</v>
      </c>
      <c r="B455" s="162"/>
      <c r="C455" s="162"/>
      <c r="D455" s="162"/>
      <c r="E455" s="12">
        <f>SUM(E453:E454)</f>
        <v>160</v>
      </c>
      <c r="F455" s="12"/>
      <c r="G455" s="56">
        <f>SUM(G453:G454)</f>
        <v>640</v>
      </c>
      <c r="H455" s="56"/>
      <c r="I455" s="56"/>
    </row>
    <row r="456" spans="1:9" ht="19.5" x14ac:dyDescent="0.25">
      <c r="A456" s="160" t="s">
        <v>484</v>
      </c>
      <c r="B456" s="161"/>
      <c r="C456" s="161"/>
      <c r="D456" s="161"/>
      <c r="E456" s="161"/>
      <c r="F456" s="161"/>
      <c r="G456" s="161"/>
      <c r="H456" s="124"/>
      <c r="I456" s="124"/>
    </row>
    <row r="457" spans="1:9" ht="15.75" x14ac:dyDescent="0.25">
      <c r="A457" s="3">
        <v>1</v>
      </c>
      <c r="B457" s="28" t="s">
        <v>245</v>
      </c>
      <c r="C457" s="3"/>
      <c r="D457" s="3"/>
      <c r="E457" s="3">
        <v>2400</v>
      </c>
      <c r="F457" s="3">
        <v>4</v>
      </c>
      <c r="G457" s="57">
        <f>F457*E457</f>
        <v>9600</v>
      </c>
      <c r="H457" s="57"/>
      <c r="I457" s="25"/>
    </row>
    <row r="458" spans="1:9" ht="15.75" x14ac:dyDescent="0.25">
      <c r="A458" s="3">
        <v>2</v>
      </c>
      <c r="B458" s="28" t="s">
        <v>212</v>
      </c>
      <c r="C458" s="3"/>
      <c r="D458" s="3"/>
      <c r="E458" s="3">
        <v>580</v>
      </c>
      <c r="F458" s="3">
        <v>4</v>
      </c>
      <c r="G458" s="57">
        <f>F458*E458</f>
        <v>2320</v>
      </c>
      <c r="H458" s="57"/>
      <c r="I458" s="25"/>
    </row>
    <row r="459" spans="1:9" ht="15.75" customHeight="1" x14ac:dyDescent="0.25">
      <c r="A459" s="162" t="s">
        <v>325</v>
      </c>
      <c r="B459" s="162"/>
      <c r="C459" s="162"/>
      <c r="D459" s="162"/>
      <c r="E459" s="12">
        <f>SUM(E457:E458)</f>
        <v>2980</v>
      </c>
      <c r="F459" s="12"/>
      <c r="G459" s="50">
        <f>SUM(G457:G458)</f>
        <v>11920</v>
      </c>
      <c r="H459" s="50"/>
      <c r="I459" s="50"/>
    </row>
    <row r="460" spans="1:9" ht="19.5" x14ac:dyDescent="0.25">
      <c r="A460" s="160" t="s">
        <v>485</v>
      </c>
      <c r="B460" s="161"/>
      <c r="C460" s="161"/>
      <c r="D460" s="161"/>
      <c r="E460" s="161"/>
      <c r="F460" s="161"/>
      <c r="G460" s="161"/>
      <c r="H460" s="124"/>
      <c r="I460" s="124"/>
    </row>
    <row r="461" spans="1:9" ht="15.75" x14ac:dyDescent="0.25">
      <c r="A461" s="3">
        <v>1</v>
      </c>
      <c r="B461" s="28" t="s">
        <v>333</v>
      </c>
      <c r="C461" s="3"/>
      <c r="D461" s="3"/>
      <c r="E461" s="3">
        <v>365</v>
      </c>
      <c r="F461" s="3">
        <v>4</v>
      </c>
      <c r="G461" s="57">
        <f>F461*E461</f>
        <v>1460</v>
      </c>
      <c r="H461" s="57"/>
      <c r="I461" s="25"/>
    </row>
    <row r="462" spans="1:9" ht="15.75" x14ac:dyDescent="0.25">
      <c r="A462" s="3">
        <v>2</v>
      </c>
      <c r="B462" s="28" t="s">
        <v>245</v>
      </c>
      <c r="C462" s="3"/>
      <c r="D462" s="3"/>
      <c r="E462" s="3">
        <v>810</v>
      </c>
      <c r="F462" s="3">
        <v>4</v>
      </c>
      <c r="G462" s="57">
        <f>F462*E462</f>
        <v>3240</v>
      </c>
      <c r="H462" s="57"/>
      <c r="I462" s="25"/>
    </row>
    <row r="463" spans="1:9" ht="15.75" customHeight="1" x14ac:dyDescent="0.25">
      <c r="A463" s="162" t="s">
        <v>325</v>
      </c>
      <c r="B463" s="162"/>
      <c r="C463" s="162"/>
      <c r="D463" s="162"/>
      <c r="E463" s="12">
        <f>SUM(E461:E462)</f>
        <v>1175</v>
      </c>
      <c r="F463" s="12"/>
      <c r="G463" s="56">
        <f>SUM(G461:G462)</f>
        <v>4700</v>
      </c>
      <c r="H463" s="56"/>
      <c r="I463" s="56"/>
    </row>
    <row r="464" spans="1:9" ht="19.5" x14ac:dyDescent="0.25">
      <c r="A464" s="160" t="s">
        <v>682</v>
      </c>
      <c r="B464" s="161"/>
      <c r="C464" s="161"/>
      <c r="D464" s="161"/>
      <c r="E464" s="161"/>
      <c r="F464" s="161"/>
      <c r="G464" s="161"/>
      <c r="H464" s="124"/>
      <c r="I464" s="124"/>
    </row>
    <row r="465" spans="1:9" ht="47.25" x14ac:dyDescent="0.25">
      <c r="A465" s="3">
        <v>1</v>
      </c>
      <c r="B465" s="13" t="s">
        <v>486</v>
      </c>
      <c r="C465" s="3"/>
      <c r="D465" s="3" t="s">
        <v>506</v>
      </c>
      <c r="E465" s="5">
        <v>889</v>
      </c>
      <c r="F465" s="3">
        <v>4</v>
      </c>
      <c r="G465" s="57">
        <f>F465*E465</f>
        <v>3556</v>
      </c>
      <c r="H465" s="57"/>
      <c r="I465" s="67" t="s">
        <v>894</v>
      </c>
    </row>
    <row r="466" spans="1:9" ht="47.25" x14ac:dyDescent="0.25">
      <c r="A466" s="3">
        <v>2</v>
      </c>
      <c r="B466" s="13" t="s">
        <v>487</v>
      </c>
      <c r="C466" s="3"/>
      <c r="D466" s="3"/>
      <c r="E466" s="3">
        <v>1644</v>
      </c>
      <c r="F466" s="3">
        <v>4</v>
      </c>
      <c r="G466" s="57">
        <f t="shared" ref="G466:G478" si="29">F466*E466</f>
        <v>6576</v>
      </c>
      <c r="H466" s="57"/>
      <c r="I466" s="67" t="s">
        <v>927</v>
      </c>
    </row>
    <row r="467" spans="1:9" ht="47.25" x14ac:dyDescent="0.25">
      <c r="A467" s="3">
        <v>3</v>
      </c>
      <c r="B467" s="13" t="s">
        <v>632</v>
      </c>
      <c r="C467" s="3"/>
      <c r="D467" s="3"/>
      <c r="E467" s="3">
        <v>312</v>
      </c>
      <c r="F467" s="3">
        <v>4</v>
      </c>
      <c r="G467" s="57">
        <f t="shared" si="29"/>
        <v>1248</v>
      </c>
      <c r="H467" s="57"/>
      <c r="I467" s="67" t="s">
        <v>928</v>
      </c>
    </row>
    <row r="468" spans="1:9" ht="69.75" customHeight="1" x14ac:dyDescent="0.25">
      <c r="A468" s="3">
        <v>4</v>
      </c>
      <c r="B468" s="13" t="s">
        <v>683</v>
      </c>
      <c r="C468" s="3"/>
      <c r="D468" s="3"/>
      <c r="E468" s="3">
        <v>1786</v>
      </c>
      <c r="F468" s="3">
        <v>5</v>
      </c>
      <c r="G468" s="57">
        <f t="shared" si="29"/>
        <v>8930</v>
      </c>
      <c r="H468" s="57"/>
      <c r="I468" s="67" t="s">
        <v>929</v>
      </c>
    </row>
    <row r="469" spans="1:9" ht="63" x14ac:dyDescent="0.25">
      <c r="A469" s="3">
        <v>5</v>
      </c>
      <c r="B469" s="13" t="s">
        <v>488</v>
      </c>
      <c r="C469" s="3"/>
      <c r="D469" s="3"/>
      <c r="E469" s="3">
        <v>981</v>
      </c>
      <c r="F469" s="3">
        <v>4</v>
      </c>
      <c r="G469" s="57">
        <f t="shared" si="29"/>
        <v>3924</v>
      </c>
      <c r="H469" s="57"/>
      <c r="I469" s="67" t="s">
        <v>930</v>
      </c>
    </row>
    <row r="470" spans="1:9" ht="47.25" x14ac:dyDescent="0.25">
      <c r="A470" s="3">
        <v>6</v>
      </c>
      <c r="B470" s="13" t="s">
        <v>489</v>
      </c>
      <c r="C470" s="3"/>
      <c r="D470" s="3"/>
      <c r="E470" s="3">
        <v>436</v>
      </c>
      <c r="F470" s="3">
        <v>4</v>
      </c>
      <c r="G470" s="57">
        <f t="shared" si="29"/>
        <v>1744</v>
      </c>
      <c r="H470" s="57"/>
      <c r="I470" s="67" t="s">
        <v>931</v>
      </c>
    </row>
    <row r="471" spans="1:9" ht="63" x14ac:dyDescent="0.25">
      <c r="A471" s="3">
        <v>7</v>
      </c>
      <c r="B471" s="13" t="s">
        <v>490</v>
      </c>
      <c r="C471" s="3"/>
      <c r="D471" s="3"/>
      <c r="E471" s="3">
        <v>505</v>
      </c>
      <c r="F471" s="3">
        <v>4</v>
      </c>
      <c r="G471" s="57">
        <f t="shared" si="29"/>
        <v>2020</v>
      </c>
      <c r="H471" s="57"/>
      <c r="I471" s="25"/>
    </row>
    <row r="472" spans="1:9" ht="47.25" x14ac:dyDescent="0.25">
      <c r="A472" s="3">
        <v>8</v>
      </c>
      <c r="B472" s="13" t="s">
        <v>491</v>
      </c>
      <c r="C472" s="3"/>
      <c r="D472" s="3"/>
      <c r="E472" s="3">
        <v>1196</v>
      </c>
      <c r="F472" s="3">
        <v>4</v>
      </c>
      <c r="G472" s="57">
        <f t="shared" si="29"/>
        <v>4784</v>
      </c>
      <c r="H472" s="57"/>
      <c r="I472" s="67" t="s">
        <v>932</v>
      </c>
    </row>
    <row r="473" spans="1:9" ht="31.5" x14ac:dyDescent="0.25">
      <c r="A473" s="3">
        <v>9</v>
      </c>
      <c r="B473" s="13" t="s">
        <v>492</v>
      </c>
      <c r="C473" s="3"/>
      <c r="D473" s="3"/>
      <c r="E473" s="3">
        <v>1010</v>
      </c>
      <c r="F473" s="3">
        <v>4</v>
      </c>
      <c r="G473" s="57">
        <f t="shared" si="29"/>
        <v>4040</v>
      </c>
      <c r="H473" s="57"/>
      <c r="I473" s="67" t="s">
        <v>933</v>
      </c>
    </row>
    <row r="474" spans="1:9" ht="31.5" x14ac:dyDescent="0.25">
      <c r="A474" s="3">
        <v>10</v>
      </c>
      <c r="B474" s="13" t="s">
        <v>493</v>
      </c>
      <c r="C474" s="3"/>
      <c r="D474" s="3"/>
      <c r="E474" s="3">
        <v>204</v>
      </c>
      <c r="F474" s="3">
        <v>4</v>
      </c>
      <c r="G474" s="57">
        <f t="shared" si="29"/>
        <v>816</v>
      </c>
      <c r="H474" s="57"/>
      <c r="I474" s="67" t="s">
        <v>934</v>
      </c>
    </row>
    <row r="475" spans="1:9" ht="31.5" x14ac:dyDescent="0.25">
      <c r="A475" s="3">
        <v>11</v>
      </c>
      <c r="B475" s="13" t="s">
        <v>494</v>
      </c>
      <c r="C475" s="3"/>
      <c r="D475" s="3"/>
      <c r="E475" s="3">
        <v>893</v>
      </c>
      <c r="F475" s="3">
        <v>4</v>
      </c>
      <c r="G475" s="57">
        <f t="shared" si="29"/>
        <v>3572</v>
      </c>
      <c r="H475" s="57"/>
      <c r="I475" s="67" t="s">
        <v>935</v>
      </c>
    </row>
    <row r="476" spans="1:9" ht="31.5" x14ac:dyDescent="0.25">
      <c r="A476" s="3">
        <v>12</v>
      </c>
      <c r="B476" s="13" t="s">
        <v>495</v>
      </c>
      <c r="C476" s="3"/>
      <c r="D476" s="3"/>
      <c r="E476" s="3">
        <v>392</v>
      </c>
      <c r="F476" s="3">
        <v>4</v>
      </c>
      <c r="G476" s="57">
        <f t="shared" si="29"/>
        <v>1568</v>
      </c>
      <c r="H476" s="57"/>
      <c r="I476" s="67" t="s">
        <v>936</v>
      </c>
    </row>
    <row r="477" spans="1:9" ht="31.5" x14ac:dyDescent="0.25">
      <c r="A477" s="3">
        <v>13</v>
      </c>
      <c r="B477" s="13" t="s">
        <v>496</v>
      </c>
      <c r="C477" s="3"/>
      <c r="D477" s="3"/>
      <c r="E477" s="3">
        <v>267</v>
      </c>
      <c r="F477" s="3">
        <v>4</v>
      </c>
      <c r="G477" s="57">
        <f t="shared" si="29"/>
        <v>1068</v>
      </c>
      <c r="H477" s="57"/>
      <c r="I477" s="67" t="s">
        <v>937</v>
      </c>
    </row>
    <row r="478" spans="1:9" ht="31.5" x14ac:dyDescent="0.25">
      <c r="A478" s="3">
        <v>14</v>
      </c>
      <c r="B478" s="13" t="s">
        <v>497</v>
      </c>
      <c r="C478" s="3"/>
      <c r="D478" s="3"/>
      <c r="E478" s="3">
        <v>9010</v>
      </c>
      <c r="F478" s="3">
        <v>4</v>
      </c>
      <c r="G478" s="57">
        <f t="shared" si="29"/>
        <v>36040</v>
      </c>
      <c r="H478" s="57"/>
      <c r="I478" s="67" t="s">
        <v>938</v>
      </c>
    </row>
    <row r="479" spans="1:9" ht="15.75" customHeight="1" x14ac:dyDescent="0.25">
      <c r="A479" s="174" t="s">
        <v>325</v>
      </c>
      <c r="B479" s="174"/>
      <c r="C479" s="174"/>
      <c r="D479" s="174"/>
      <c r="E479" s="32">
        <f>SUM(E465:E478)</f>
        <v>19525</v>
      </c>
      <c r="F479" s="32"/>
      <c r="G479" s="58">
        <f>SUM(G465:G478)</f>
        <v>79886</v>
      </c>
      <c r="H479" s="58"/>
      <c r="I479" s="58"/>
    </row>
    <row r="480" spans="1:9" ht="15.75" customHeight="1" x14ac:dyDescent="0.25">
      <c r="A480" s="138"/>
      <c r="B480" s="178" t="s">
        <v>1163</v>
      </c>
      <c r="C480" s="179"/>
      <c r="D480" s="179"/>
      <c r="E480" s="140">
        <f>E442+E452+E455+E459+E463+E479</f>
        <v>88242</v>
      </c>
      <c r="F480" s="139"/>
      <c r="G480" s="42"/>
      <c r="H480" s="42"/>
      <c r="I480" s="42"/>
    </row>
    <row r="481" spans="1:10" ht="16.5" customHeight="1" x14ac:dyDescent="0.25">
      <c r="A481" s="160" t="s">
        <v>591</v>
      </c>
      <c r="B481" s="161"/>
      <c r="C481" s="161"/>
      <c r="D481" s="161"/>
      <c r="E481" s="161"/>
      <c r="F481" s="161"/>
      <c r="G481" s="161"/>
      <c r="H481" s="124"/>
      <c r="I481" s="124"/>
    </row>
    <row r="482" spans="1:10" ht="15.75" x14ac:dyDescent="0.25">
      <c r="A482" s="25">
        <v>1</v>
      </c>
      <c r="B482" s="23" t="s">
        <v>679</v>
      </c>
      <c r="C482" s="24" t="s">
        <v>545</v>
      </c>
      <c r="D482" s="22"/>
      <c r="E482" s="4">
        <v>826</v>
      </c>
      <c r="F482" s="4">
        <v>4.13</v>
      </c>
      <c r="G482" s="59">
        <f t="shared" ref="G482:G483" si="30">E482*F482</f>
        <v>3411.38</v>
      </c>
      <c r="H482" s="59"/>
      <c r="I482" s="4" t="s">
        <v>940</v>
      </c>
    </row>
    <row r="483" spans="1:10" ht="15.75" x14ac:dyDescent="0.25">
      <c r="A483" s="25">
        <v>2</v>
      </c>
      <c r="B483" s="23" t="s">
        <v>583</v>
      </c>
      <c r="C483" s="24"/>
      <c r="D483" s="22"/>
      <c r="E483" s="4">
        <v>877</v>
      </c>
      <c r="F483" s="4">
        <v>5.91</v>
      </c>
      <c r="G483" s="59">
        <f t="shared" si="30"/>
        <v>5183.07</v>
      </c>
      <c r="H483" s="59"/>
      <c r="I483" s="25"/>
    </row>
    <row r="484" spans="1:10" ht="15.75" x14ac:dyDescent="0.25">
      <c r="A484" s="25">
        <v>3</v>
      </c>
      <c r="B484" s="23" t="s">
        <v>680</v>
      </c>
      <c r="C484" s="24" t="s">
        <v>549</v>
      </c>
      <c r="D484" s="185">
        <v>572</v>
      </c>
      <c r="E484" s="184">
        <v>1354</v>
      </c>
      <c r="F484" s="4">
        <v>5.91</v>
      </c>
      <c r="G484" s="59">
        <f>E484*F484</f>
        <v>8002.14</v>
      </c>
      <c r="H484" s="59"/>
      <c r="I484" s="4" t="s">
        <v>939</v>
      </c>
    </row>
    <row r="485" spans="1:10" ht="15.75" x14ac:dyDescent="0.25">
      <c r="A485" s="25">
        <v>4</v>
      </c>
      <c r="B485" s="23" t="s">
        <v>681</v>
      </c>
      <c r="C485" s="24" t="s">
        <v>298</v>
      </c>
      <c r="D485" s="22"/>
      <c r="E485" s="4">
        <v>924</v>
      </c>
      <c r="F485" s="4">
        <v>4</v>
      </c>
      <c r="G485" s="59">
        <f t="shared" ref="G485:G494" si="31">E485*F485</f>
        <v>3696</v>
      </c>
      <c r="H485" s="59"/>
      <c r="I485" s="67" t="s">
        <v>947</v>
      </c>
      <c r="J485" t="s">
        <v>1177</v>
      </c>
    </row>
    <row r="486" spans="1:10" ht="15.75" x14ac:dyDescent="0.25">
      <c r="A486" s="25">
        <v>5</v>
      </c>
      <c r="B486" s="121" t="s">
        <v>582</v>
      </c>
      <c r="C486" s="122" t="s">
        <v>445</v>
      </c>
      <c r="D486" s="123" t="s">
        <v>506</v>
      </c>
      <c r="E486" s="114">
        <v>190</v>
      </c>
      <c r="F486" s="114">
        <v>3.8</v>
      </c>
      <c r="G486" s="59">
        <f t="shared" si="31"/>
        <v>722</v>
      </c>
      <c r="H486" s="59"/>
      <c r="I486" s="25" t="s">
        <v>1152</v>
      </c>
      <c r="J486" t="s">
        <v>1177</v>
      </c>
    </row>
    <row r="487" spans="1:10" ht="15.75" x14ac:dyDescent="0.25">
      <c r="A487" s="25">
        <v>6</v>
      </c>
      <c r="B487" s="23" t="s">
        <v>580</v>
      </c>
      <c r="C487" s="24" t="s">
        <v>266</v>
      </c>
      <c r="D487" s="22"/>
      <c r="E487" s="4">
        <v>344</v>
      </c>
      <c r="F487" s="4"/>
      <c r="G487" s="59">
        <f t="shared" si="31"/>
        <v>0</v>
      </c>
      <c r="H487" s="59"/>
      <c r="I487" s="25"/>
    </row>
    <row r="488" spans="1:10" ht="15.75" x14ac:dyDescent="0.25">
      <c r="A488" s="25">
        <v>7</v>
      </c>
      <c r="B488" s="23" t="s">
        <v>547</v>
      </c>
      <c r="C488" s="24" t="s">
        <v>588</v>
      </c>
      <c r="D488" s="22"/>
      <c r="E488" s="4">
        <v>236</v>
      </c>
      <c r="F488" s="4">
        <v>3.96</v>
      </c>
      <c r="G488" s="59">
        <f t="shared" si="31"/>
        <v>934.56</v>
      </c>
      <c r="H488" s="59"/>
      <c r="I488" s="4" t="s">
        <v>944</v>
      </c>
    </row>
    <row r="489" spans="1:10" ht="15.75" x14ac:dyDescent="0.25">
      <c r="A489" s="25">
        <v>8</v>
      </c>
      <c r="B489" s="23" t="s">
        <v>674</v>
      </c>
      <c r="C489" s="24" t="s">
        <v>587</v>
      </c>
      <c r="D489" s="22"/>
      <c r="E489" s="4">
        <v>628</v>
      </c>
      <c r="F489" s="4">
        <v>3.96</v>
      </c>
      <c r="G489" s="59">
        <f t="shared" si="31"/>
        <v>2486.88</v>
      </c>
      <c r="H489" s="59"/>
      <c r="I489" s="4" t="s">
        <v>941</v>
      </c>
    </row>
    <row r="490" spans="1:10" ht="15.75" x14ac:dyDescent="0.25">
      <c r="A490" s="25">
        <v>9</v>
      </c>
      <c r="B490" s="23" t="s">
        <v>675</v>
      </c>
      <c r="C490" s="24" t="s">
        <v>587</v>
      </c>
      <c r="D490" s="22"/>
      <c r="E490" s="4">
        <v>536</v>
      </c>
      <c r="F490" s="4">
        <v>3.77</v>
      </c>
      <c r="G490" s="59">
        <f t="shared" si="31"/>
        <v>2020.72</v>
      </c>
      <c r="H490" s="59"/>
      <c r="I490" s="4" t="s">
        <v>942</v>
      </c>
    </row>
    <row r="491" spans="1:10" ht="15.75" x14ac:dyDescent="0.25">
      <c r="A491" s="25">
        <v>10</v>
      </c>
      <c r="B491" s="23" t="s">
        <v>676</v>
      </c>
      <c r="C491" s="24" t="s">
        <v>296</v>
      </c>
      <c r="D491" s="22"/>
      <c r="E491" s="4">
        <v>1172</v>
      </c>
      <c r="F491" s="4">
        <v>3.96</v>
      </c>
      <c r="G491" s="59">
        <f t="shared" si="31"/>
        <v>4641.12</v>
      </c>
      <c r="H491" s="59"/>
      <c r="I491" s="4" t="s">
        <v>946</v>
      </c>
    </row>
    <row r="492" spans="1:10" ht="15.75" x14ac:dyDescent="0.25">
      <c r="A492" s="25">
        <v>11</v>
      </c>
      <c r="B492" s="23" t="s">
        <v>677</v>
      </c>
      <c r="C492" s="24" t="s">
        <v>298</v>
      </c>
      <c r="D492" s="22"/>
      <c r="E492" s="4">
        <v>752</v>
      </c>
      <c r="F492" s="4">
        <v>4</v>
      </c>
      <c r="G492" s="59">
        <f t="shared" si="31"/>
        <v>3008</v>
      </c>
      <c r="H492" s="59"/>
      <c r="I492" s="4" t="s">
        <v>945</v>
      </c>
    </row>
    <row r="493" spans="1:10" ht="15.75" x14ac:dyDescent="0.25">
      <c r="A493" s="25">
        <v>12</v>
      </c>
      <c r="B493" s="23" t="s">
        <v>581</v>
      </c>
      <c r="C493" s="24" t="s">
        <v>296</v>
      </c>
      <c r="D493" s="22"/>
      <c r="E493" s="4">
        <v>153</v>
      </c>
      <c r="F493" s="4">
        <v>4</v>
      </c>
      <c r="G493" s="59">
        <f t="shared" si="31"/>
        <v>612</v>
      </c>
      <c r="H493" s="59"/>
      <c r="I493" s="25"/>
      <c r="J493" t="s">
        <v>1177</v>
      </c>
    </row>
    <row r="494" spans="1:10" ht="15.75" x14ac:dyDescent="0.25">
      <c r="A494" s="25">
        <v>13</v>
      </c>
      <c r="B494" s="23" t="s">
        <v>549</v>
      </c>
      <c r="C494" s="24" t="s">
        <v>589</v>
      </c>
      <c r="D494" s="185">
        <v>1649</v>
      </c>
      <c r="E494" s="184">
        <v>1032</v>
      </c>
      <c r="F494" s="4">
        <v>4</v>
      </c>
      <c r="G494" s="59">
        <f t="shared" si="31"/>
        <v>4128</v>
      </c>
      <c r="H494" s="59"/>
      <c r="I494" s="67" t="s">
        <v>948</v>
      </c>
      <c r="J494" t="s">
        <v>1177</v>
      </c>
    </row>
    <row r="495" spans="1:10" ht="15.75" x14ac:dyDescent="0.25">
      <c r="A495" s="25">
        <v>14</v>
      </c>
      <c r="B495" s="23" t="s">
        <v>678</v>
      </c>
      <c r="C495" s="24" t="s">
        <v>588</v>
      </c>
      <c r="D495" s="22"/>
      <c r="E495" s="4">
        <v>708</v>
      </c>
      <c r="F495" s="4">
        <v>3.96</v>
      </c>
      <c r="G495" s="59">
        <f t="shared" ref="G495:G498" si="32">E495*F495</f>
        <v>2803.68</v>
      </c>
      <c r="H495" s="59"/>
      <c r="I495" s="4" t="s">
        <v>943</v>
      </c>
    </row>
    <row r="496" spans="1:10" ht="15.75" x14ac:dyDescent="0.25">
      <c r="A496" s="25">
        <v>15</v>
      </c>
      <c r="B496" s="23" t="s">
        <v>584</v>
      </c>
      <c r="C496" s="24" t="s">
        <v>590</v>
      </c>
      <c r="D496" s="22"/>
      <c r="E496" s="4">
        <v>2849</v>
      </c>
      <c r="F496" s="4">
        <v>6</v>
      </c>
      <c r="G496" s="59">
        <f t="shared" si="32"/>
        <v>17094</v>
      </c>
      <c r="H496" s="59"/>
      <c r="I496" s="67" t="s">
        <v>949</v>
      </c>
    </row>
    <row r="497" spans="1:10" ht="15.75" x14ac:dyDescent="0.25">
      <c r="A497" s="25">
        <v>16</v>
      </c>
      <c r="B497" s="23" t="s">
        <v>585</v>
      </c>
      <c r="C497" s="24"/>
      <c r="D497" s="22"/>
      <c r="E497" s="4">
        <v>3828</v>
      </c>
      <c r="F497" s="4">
        <v>5</v>
      </c>
      <c r="G497" s="59">
        <f t="shared" si="32"/>
        <v>19140</v>
      </c>
      <c r="H497" s="59"/>
      <c r="I497" s="25" t="s">
        <v>1080</v>
      </c>
    </row>
    <row r="498" spans="1:10" ht="15.75" x14ac:dyDescent="0.25">
      <c r="A498" s="25">
        <v>17</v>
      </c>
      <c r="B498" s="23" t="s">
        <v>586</v>
      </c>
      <c r="C498" s="24"/>
      <c r="D498" s="22"/>
      <c r="E498" s="4">
        <v>7438</v>
      </c>
      <c r="F498" s="4">
        <v>6</v>
      </c>
      <c r="G498" s="59">
        <f t="shared" si="32"/>
        <v>44628</v>
      </c>
      <c r="H498" s="59"/>
      <c r="I498" s="25" t="s">
        <v>1075</v>
      </c>
    </row>
    <row r="499" spans="1:10" ht="15.75" x14ac:dyDescent="0.25">
      <c r="A499" s="163" t="s">
        <v>596</v>
      </c>
      <c r="B499" s="164"/>
      <c r="C499" s="164"/>
      <c r="D499" s="165"/>
      <c r="E499" s="39">
        <f>SUM(E482:E498)</f>
        <v>23847</v>
      </c>
      <c r="F499" s="26"/>
      <c r="G499" s="60">
        <f>SUM(G482:G498)</f>
        <v>122511.55</v>
      </c>
      <c r="H499" s="60"/>
      <c r="I499" s="60"/>
    </row>
    <row r="500" spans="1:10" ht="15" customHeight="1" x14ac:dyDescent="0.25">
      <c r="A500" s="160" t="s">
        <v>629</v>
      </c>
      <c r="B500" s="161"/>
      <c r="C500" s="161"/>
      <c r="D500" s="161"/>
      <c r="E500" s="161"/>
      <c r="F500" s="161"/>
      <c r="G500" s="161"/>
      <c r="H500" s="124"/>
      <c r="I500" s="124"/>
    </row>
    <row r="501" spans="1:10" ht="15.75" x14ac:dyDescent="0.25">
      <c r="A501" s="25">
        <v>1</v>
      </c>
      <c r="B501" s="24" t="s">
        <v>569</v>
      </c>
      <c r="C501" s="24" t="s">
        <v>630</v>
      </c>
      <c r="D501" s="24" t="s">
        <v>506</v>
      </c>
      <c r="E501" s="4">
        <v>505</v>
      </c>
      <c r="F501" s="4">
        <v>4</v>
      </c>
      <c r="G501" s="59">
        <f>E501*F501</f>
        <v>2020</v>
      </c>
      <c r="H501" s="59"/>
      <c r="I501" s="25" t="s">
        <v>1079</v>
      </c>
    </row>
    <row r="502" spans="1:10" ht="15.75" x14ac:dyDescent="0.25">
      <c r="A502" s="25">
        <v>2</v>
      </c>
      <c r="B502" s="24" t="s">
        <v>593</v>
      </c>
      <c r="C502" s="24" t="s">
        <v>630</v>
      </c>
      <c r="D502" s="24" t="s">
        <v>506</v>
      </c>
      <c r="E502" s="4">
        <v>117</v>
      </c>
      <c r="F502" s="4">
        <v>3.5</v>
      </c>
      <c r="G502" s="59">
        <f t="shared" ref="G502" si="33">E502*F502</f>
        <v>409.5</v>
      </c>
      <c r="H502" s="59"/>
      <c r="I502" s="25" t="s">
        <v>1078</v>
      </c>
    </row>
    <row r="503" spans="1:10" ht="15" customHeight="1" x14ac:dyDescent="0.25">
      <c r="A503" s="163" t="s">
        <v>596</v>
      </c>
      <c r="B503" s="164"/>
      <c r="C503" s="164"/>
      <c r="D503" s="165"/>
      <c r="E503" s="40">
        <f>SUM(E501:E502)</f>
        <v>622</v>
      </c>
      <c r="F503" s="33"/>
      <c r="G503" s="42">
        <v>2429.5</v>
      </c>
      <c r="H503" s="42"/>
      <c r="I503" s="42"/>
    </row>
    <row r="504" spans="1:10" ht="15" customHeight="1" x14ac:dyDescent="0.25">
      <c r="A504" s="160" t="s">
        <v>592</v>
      </c>
      <c r="B504" s="161"/>
      <c r="C504" s="161"/>
      <c r="D504" s="161"/>
      <c r="E504" s="161"/>
      <c r="F504" s="161"/>
      <c r="G504" s="161"/>
      <c r="H504" s="124"/>
      <c r="I504" s="124"/>
    </row>
    <row r="505" spans="1:10" ht="15.75" x14ac:dyDescent="0.25">
      <c r="A505" s="25">
        <v>1</v>
      </c>
      <c r="B505" s="24" t="s">
        <v>593</v>
      </c>
      <c r="C505" s="24" t="s">
        <v>594</v>
      </c>
      <c r="D505" s="24" t="s">
        <v>506</v>
      </c>
      <c r="E505" s="4">
        <v>1068</v>
      </c>
      <c r="F505" s="4">
        <v>4</v>
      </c>
      <c r="G505" s="59">
        <f>E505*F505</f>
        <v>4272</v>
      </c>
      <c r="H505" s="59"/>
      <c r="I505" s="25" t="s">
        <v>1074</v>
      </c>
      <c r="J505" t="s">
        <v>1177</v>
      </c>
    </row>
    <row r="506" spans="1:10" ht="15.75" x14ac:dyDescent="0.25">
      <c r="A506" s="25">
        <v>2</v>
      </c>
      <c r="B506" s="24" t="s">
        <v>595</v>
      </c>
      <c r="C506" s="24"/>
      <c r="D506" s="24" t="s">
        <v>506</v>
      </c>
      <c r="E506" s="4">
        <v>941</v>
      </c>
      <c r="F506" s="4">
        <v>3.5</v>
      </c>
      <c r="G506" s="59">
        <f t="shared" ref="G506" si="34">E506*F506</f>
        <v>3293.5</v>
      </c>
      <c r="H506" s="59"/>
      <c r="I506" s="25" t="s">
        <v>1073</v>
      </c>
    </row>
    <row r="507" spans="1:10" ht="15.75" x14ac:dyDescent="0.25">
      <c r="A507" s="163" t="s">
        <v>596</v>
      </c>
      <c r="B507" s="164"/>
      <c r="C507" s="164"/>
      <c r="D507" s="165"/>
      <c r="E507" s="39">
        <f>SUM(E505:E506)</f>
        <v>2009</v>
      </c>
      <c r="F507" s="26"/>
      <c r="G507" s="60">
        <v>54150</v>
      </c>
      <c r="H507" s="60"/>
      <c r="I507" s="60"/>
    </row>
    <row r="508" spans="1:10" ht="16.5" customHeight="1" x14ac:dyDescent="0.25">
      <c r="A508" s="160" t="s">
        <v>597</v>
      </c>
      <c r="B508" s="161"/>
      <c r="C508" s="161"/>
      <c r="D508" s="161"/>
      <c r="E508" s="161"/>
      <c r="F508" s="161"/>
      <c r="G508" s="161"/>
      <c r="H508" s="124"/>
      <c r="I508" s="124"/>
    </row>
    <row r="509" spans="1:10" ht="15.75" x14ac:dyDescent="0.25">
      <c r="A509" s="4">
        <v>1</v>
      </c>
      <c r="B509" s="24" t="s">
        <v>598</v>
      </c>
      <c r="C509" s="24" t="s">
        <v>602</v>
      </c>
      <c r="D509" s="24"/>
      <c r="E509" s="4">
        <v>563</v>
      </c>
      <c r="F509" s="4">
        <v>4</v>
      </c>
      <c r="G509" s="57">
        <f>E509*F509</f>
        <v>2252</v>
      </c>
      <c r="H509" s="57"/>
      <c r="I509" s="25" t="s">
        <v>1068</v>
      </c>
    </row>
    <row r="510" spans="1:10" ht="15.75" x14ac:dyDescent="0.25">
      <c r="A510" s="4">
        <v>2</v>
      </c>
      <c r="B510" s="24" t="s">
        <v>599</v>
      </c>
      <c r="C510" s="24" t="s">
        <v>272</v>
      </c>
      <c r="D510" s="24"/>
      <c r="E510" s="4">
        <v>507</v>
      </c>
      <c r="F510" s="4">
        <v>4</v>
      </c>
      <c r="G510" s="57">
        <f t="shared" ref="G510:G512" si="35">E510*F510</f>
        <v>2028</v>
      </c>
      <c r="H510" s="57"/>
      <c r="I510" s="25" t="s">
        <v>1069</v>
      </c>
    </row>
    <row r="511" spans="1:10" ht="15.75" x14ac:dyDescent="0.25">
      <c r="A511" s="4">
        <v>3</v>
      </c>
      <c r="B511" s="24" t="s">
        <v>600</v>
      </c>
      <c r="C511" s="24" t="s">
        <v>602</v>
      </c>
      <c r="D511" s="24"/>
      <c r="E511" s="4">
        <v>863</v>
      </c>
      <c r="F511" s="4">
        <v>4</v>
      </c>
      <c r="G511" s="57">
        <f t="shared" si="35"/>
        <v>3452</v>
      </c>
      <c r="H511" s="57"/>
      <c r="I511" s="25" t="s">
        <v>1070</v>
      </c>
      <c r="J511" t="s">
        <v>1177</v>
      </c>
    </row>
    <row r="512" spans="1:10" ht="15.75" x14ac:dyDescent="0.25">
      <c r="A512" s="4">
        <v>4</v>
      </c>
      <c r="B512" s="24" t="s">
        <v>601</v>
      </c>
      <c r="C512" s="24" t="s">
        <v>602</v>
      </c>
      <c r="D512" s="24"/>
      <c r="E512" s="4">
        <v>131</v>
      </c>
      <c r="F512" s="4">
        <v>4</v>
      </c>
      <c r="G512" s="57">
        <f t="shared" si="35"/>
        <v>524</v>
      </c>
      <c r="H512" s="57"/>
      <c r="I512" s="25" t="s">
        <v>1071</v>
      </c>
      <c r="J512" t="s">
        <v>1177</v>
      </c>
    </row>
    <row r="513" spans="1:9" ht="15.75" x14ac:dyDescent="0.25">
      <c r="A513" s="163" t="s">
        <v>596</v>
      </c>
      <c r="B513" s="164"/>
      <c r="C513" s="164"/>
      <c r="D513" s="165"/>
      <c r="E513" s="41">
        <f>SUM(E509:E512)</f>
        <v>2064</v>
      </c>
      <c r="F513" s="41"/>
      <c r="G513" s="60">
        <f>SUM(G509:G512)</f>
        <v>8256</v>
      </c>
      <c r="H513" s="60"/>
      <c r="I513" s="60"/>
    </row>
    <row r="514" spans="1:9" ht="19.5" x14ac:dyDescent="0.25">
      <c r="A514" s="160" t="s">
        <v>603</v>
      </c>
      <c r="B514" s="161"/>
      <c r="C514" s="161"/>
      <c r="D514" s="161"/>
      <c r="E514" s="161"/>
      <c r="F514" s="161"/>
      <c r="G514" s="161"/>
      <c r="H514" s="124"/>
      <c r="I514" s="124"/>
    </row>
    <row r="515" spans="1:9" ht="15.75" x14ac:dyDescent="0.25">
      <c r="A515" s="4">
        <v>1</v>
      </c>
      <c r="B515" s="24" t="s">
        <v>604</v>
      </c>
      <c r="C515" s="24"/>
      <c r="D515" s="24"/>
      <c r="E515" s="4">
        <v>624</v>
      </c>
      <c r="F515" s="4">
        <v>4</v>
      </c>
      <c r="G515" s="57">
        <v>2496</v>
      </c>
      <c r="H515" s="57"/>
      <c r="I515" s="25" t="s">
        <v>1072</v>
      </c>
    </row>
    <row r="516" spans="1:9" ht="15.75" x14ac:dyDescent="0.25">
      <c r="A516" s="163" t="s">
        <v>596</v>
      </c>
      <c r="B516" s="164"/>
      <c r="C516" s="164"/>
      <c r="D516" s="165"/>
      <c r="E516" s="43">
        <f>SUM(E515:E515)</f>
        <v>624</v>
      </c>
      <c r="F516" s="44"/>
      <c r="G516" s="61">
        <v>2496</v>
      </c>
      <c r="H516" s="61"/>
      <c r="I516" s="61"/>
    </row>
    <row r="517" spans="1:9" ht="19.5" x14ac:dyDescent="0.25">
      <c r="A517" s="160" t="s">
        <v>605</v>
      </c>
      <c r="B517" s="161"/>
      <c r="C517" s="161"/>
      <c r="D517" s="161"/>
      <c r="E517" s="161"/>
      <c r="F517" s="161"/>
      <c r="G517" s="161"/>
      <c r="H517" s="124"/>
      <c r="I517" s="124"/>
    </row>
    <row r="518" spans="1:9" ht="15.75" x14ac:dyDescent="0.25">
      <c r="A518" s="4">
        <v>1</v>
      </c>
      <c r="B518" s="24" t="s">
        <v>604</v>
      </c>
      <c r="C518" s="24" t="s">
        <v>590</v>
      </c>
      <c r="D518" s="24"/>
      <c r="E518" s="4">
        <v>742</v>
      </c>
      <c r="F518" s="4">
        <v>4</v>
      </c>
      <c r="G518" s="57">
        <f>E518*F518</f>
        <v>2968</v>
      </c>
      <c r="H518" s="57"/>
      <c r="I518" s="25" t="s">
        <v>1067</v>
      </c>
    </row>
    <row r="519" spans="1:9" ht="15.75" x14ac:dyDescent="0.25">
      <c r="A519" s="163" t="s">
        <v>596</v>
      </c>
      <c r="B519" s="164"/>
      <c r="C519" s="164"/>
      <c r="D519" s="165"/>
      <c r="E519" s="41">
        <f>SUM(E518:E518)</f>
        <v>742</v>
      </c>
      <c r="F519" s="45"/>
      <c r="G519" s="62">
        <v>2968</v>
      </c>
      <c r="H519" s="62"/>
      <c r="I519" s="62"/>
    </row>
    <row r="520" spans="1:9" ht="19.5" x14ac:dyDescent="0.25">
      <c r="A520" s="160" t="s">
        <v>607</v>
      </c>
      <c r="B520" s="161"/>
      <c r="C520" s="161"/>
      <c r="D520" s="161"/>
      <c r="E520" s="161"/>
      <c r="F520" s="161"/>
      <c r="G520" s="161"/>
      <c r="H520" s="124"/>
      <c r="I520" s="124"/>
    </row>
    <row r="521" spans="1:9" ht="15.75" x14ac:dyDescent="0.25">
      <c r="A521" s="79">
        <v>1</v>
      </c>
      <c r="B521" s="93" t="s">
        <v>608</v>
      </c>
      <c r="C521" s="22"/>
      <c r="D521" s="22"/>
      <c r="E521" s="4">
        <v>1471</v>
      </c>
      <c r="F521" s="4">
        <v>3.5</v>
      </c>
      <c r="G521" s="57">
        <f>E521*F521</f>
        <v>5148.5</v>
      </c>
      <c r="H521" s="57"/>
      <c r="I521" s="25" t="s">
        <v>1076</v>
      </c>
    </row>
    <row r="522" spans="1:9" ht="15.75" x14ac:dyDescent="0.25">
      <c r="A522" s="79">
        <v>2</v>
      </c>
      <c r="B522" s="93" t="s">
        <v>609</v>
      </c>
      <c r="C522" s="22"/>
      <c r="D522" s="22"/>
      <c r="E522" s="4">
        <v>595</v>
      </c>
      <c r="F522" s="4">
        <v>3.5</v>
      </c>
      <c r="G522" s="57">
        <f>E522*F522</f>
        <v>2082.5</v>
      </c>
      <c r="H522" s="57"/>
      <c r="I522" s="25" t="s">
        <v>1077</v>
      </c>
    </row>
    <row r="523" spans="1:9" ht="15.75" x14ac:dyDescent="0.25">
      <c r="A523" s="163" t="s">
        <v>596</v>
      </c>
      <c r="B523" s="164"/>
      <c r="C523" s="164"/>
      <c r="D523" s="165"/>
      <c r="E523" s="47">
        <v>2066</v>
      </c>
      <c r="F523" s="46"/>
      <c r="G523" s="63">
        <v>7231</v>
      </c>
      <c r="H523" s="63"/>
      <c r="I523" s="63"/>
    </row>
    <row r="524" spans="1:9" ht="19.5" x14ac:dyDescent="0.25">
      <c r="A524" s="175" t="s">
        <v>596</v>
      </c>
      <c r="B524" s="176"/>
      <c r="C524" s="176"/>
      <c r="D524" s="177"/>
      <c r="E524" s="34">
        <f>E499+E503+E507+E513+E516+E519+E523</f>
        <v>31974</v>
      </c>
      <c r="F524" s="35"/>
      <c r="G524" s="64">
        <f>G499+G503+G507+G513+G516+G519+G523</f>
        <v>200042.05</v>
      </c>
      <c r="H524" s="64"/>
      <c r="I524" s="64"/>
    </row>
    <row r="525" spans="1:9" ht="19.5" x14ac:dyDescent="0.25">
      <c r="A525" s="160" t="s">
        <v>606</v>
      </c>
      <c r="B525" s="161"/>
      <c r="C525" s="161"/>
      <c r="D525" s="161"/>
      <c r="E525" s="161"/>
      <c r="F525" s="161"/>
      <c r="G525" s="161"/>
      <c r="H525" s="124"/>
      <c r="I525" s="124"/>
    </row>
    <row r="526" spans="1:9" ht="15.75" x14ac:dyDescent="0.25">
      <c r="A526" s="4">
        <v>1</v>
      </c>
      <c r="B526" s="23" t="s">
        <v>666</v>
      </c>
      <c r="C526" s="24" t="s">
        <v>615</v>
      </c>
      <c r="D526" s="22"/>
      <c r="E526" s="4">
        <v>849.3</v>
      </c>
      <c r="F526" s="4">
        <v>5.17</v>
      </c>
      <c r="G526" s="57">
        <f t="shared" ref="G526:G534" si="36">E526*F526</f>
        <v>4390.8809999999994</v>
      </c>
      <c r="H526" s="57"/>
      <c r="I526" s="4" t="s">
        <v>963</v>
      </c>
    </row>
    <row r="527" spans="1:9" ht="15.75" x14ac:dyDescent="0.25">
      <c r="A527" s="4">
        <v>2</v>
      </c>
      <c r="B527" s="23" t="s">
        <v>638</v>
      </c>
      <c r="C527" s="24" t="s">
        <v>613</v>
      </c>
      <c r="D527" s="22"/>
      <c r="E527" s="4">
        <v>790</v>
      </c>
      <c r="F527" s="4">
        <v>4</v>
      </c>
      <c r="G527" s="57">
        <f t="shared" si="36"/>
        <v>3160</v>
      </c>
      <c r="H527" s="57"/>
      <c r="I527" s="3" t="s">
        <v>954</v>
      </c>
    </row>
    <row r="528" spans="1:9" ht="15.75" x14ac:dyDescent="0.25">
      <c r="A528" s="4">
        <v>3</v>
      </c>
      <c r="B528" s="23" t="s">
        <v>658</v>
      </c>
      <c r="C528" s="24" t="s">
        <v>306</v>
      </c>
      <c r="D528" s="22"/>
      <c r="E528" s="4">
        <v>350.2</v>
      </c>
      <c r="F528" s="4">
        <v>4.46</v>
      </c>
      <c r="G528" s="57">
        <f t="shared" si="36"/>
        <v>1561.8919999999998</v>
      </c>
      <c r="H528" s="57"/>
      <c r="I528" s="3" t="s">
        <v>955</v>
      </c>
    </row>
    <row r="529" spans="1:9" ht="15.75" x14ac:dyDescent="0.25">
      <c r="A529" s="4">
        <v>4</v>
      </c>
      <c r="B529" s="23" t="s">
        <v>667</v>
      </c>
      <c r="C529" s="24" t="s">
        <v>614</v>
      </c>
      <c r="D529" s="22"/>
      <c r="E529" s="4">
        <v>409.7</v>
      </c>
      <c r="F529" s="4">
        <v>4.4400000000000004</v>
      </c>
      <c r="G529" s="57">
        <f t="shared" si="36"/>
        <v>1819.0680000000002</v>
      </c>
      <c r="H529" s="57"/>
      <c r="I529" s="4" t="s">
        <v>964</v>
      </c>
    </row>
    <row r="530" spans="1:9" ht="15.75" x14ac:dyDescent="0.25">
      <c r="A530" s="4">
        <v>5</v>
      </c>
      <c r="B530" s="23" t="s">
        <v>660</v>
      </c>
      <c r="C530" s="24" t="s">
        <v>298</v>
      </c>
      <c r="D530" s="22"/>
      <c r="E530" s="4">
        <v>733</v>
      </c>
      <c r="F530" s="4">
        <v>3.6</v>
      </c>
      <c r="G530" s="57">
        <f t="shared" si="36"/>
        <v>2638.8</v>
      </c>
      <c r="H530" s="57"/>
      <c r="I530" s="3" t="s">
        <v>957</v>
      </c>
    </row>
    <row r="531" spans="1:9" ht="15.75" x14ac:dyDescent="0.25">
      <c r="A531" s="4">
        <v>6</v>
      </c>
      <c r="B531" s="23" t="s">
        <v>664</v>
      </c>
      <c r="C531" s="24" t="s">
        <v>615</v>
      </c>
      <c r="D531" s="22"/>
      <c r="E531" s="4">
        <v>867.4</v>
      </c>
      <c r="F531" s="4">
        <v>4.91</v>
      </c>
      <c r="G531" s="57">
        <f t="shared" si="36"/>
        <v>4258.9340000000002</v>
      </c>
      <c r="H531" s="57"/>
      <c r="I531" s="4" t="s">
        <v>961</v>
      </c>
    </row>
    <row r="532" spans="1:9" ht="15.75" x14ac:dyDescent="0.25">
      <c r="A532" s="4">
        <v>7</v>
      </c>
      <c r="B532" s="23" t="s">
        <v>657</v>
      </c>
      <c r="C532" s="24" t="s">
        <v>371</v>
      </c>
      <c r="D532" s="22"/>
      <c r="E532" s="4">
        <v>1165.8</v>
      </c>
      <c r="F532" s="4">
        <v>4.68</v>
      </c>
      <c r="G532" s="57">
        <f t="shared" si="36"/>
        <v>5455.9439999999995</v>
      </c>
      <c r="H532" s="57"/>
      <c r="I532" s="3" t="s">
        <v>953</v>
      </c>
    </row>
    <row r="533" spans="1:9" ht="15.75" x14ac:dyDescent="0.25">
      <c r="A533" s="4">
        <v>8</v>
      </c>
      <c r="B533" s="23" t="s">
        <v>662</v>
      </c>
      <c r="C533" s="24" t="s">
        <v>614</v>
      </c>
      <c r="D533" s="22"/>
      <c r="E533" s="4">
        <v>565.4</v>
      </c>
      <c r="F533" s="4">
        <v>5.28</v>
      </c>
      <c r="G533" s="57">
        <f t="shared" si="36"/>
        <v>2985.3119999999999</v>
      </c>
      <c r="H533" s="57"/>
      <c r="I533" s="25"/>
    </row>
    <row r="534" spans="1:9" ht="15.75" x14ac:dyDescent="0.25">
      <c r="A534" s="4">
        <v>9</v>
      </c>
      <c r="B534" s="23" t="s">
        <v>647</v>
      </c>
      <c r="C534" s="24" t="s">
        <v>278</v>
      </c>
      <c r="D534" s="22"/>
      <c r="E534" s="4">
        <v>884</v>
      </c>
      <c r="F534" s="4">
        <v>5.78</v>
      </c>
      <c r="G534" s="57">
        <f t="shared" si="36"/>
        <v>5109.5200000000004</v>
      </c>
      <c r="H534" s="57"/>
      <c r="I534" s="4" t="s">
        <v>952</v>
      </c>
    </row>
    <row r="535" spans="1:9" ht="15.75" x14ac:dyDescent="0.25">
      <c r="A535" s="4">
        <v>10</v>
      </c>
      <c r="B535" s="23" t="s">
        <v>655</v>
      </c>
      <c r="C535" s="24" t="s">
        <v>613</v>
      </c>
      <c r="D535" s="22"/>
      <c r="E535" s="4">
        <v>2211.5</v>
      </c>
      <c r="F535" s="4">
        <v>7</v>
      </c>
      <c r="G535" s="57">
        <f>E535*F535</f>
        <v>15480.5</v>
      </c>
      <c r="H535" s="57"/>
      <c r="I535" s="4" t="s">
        <v>950</v>
      </c>
    </row>
    <row r="536" spans="1:9" ht="15.75" x14ac:dyDescent="0.25">
      <c r="A536" s="4">
        <v>11</v>
      </c>
      <c r="B536" s="23" t="s">
        <v>659</v>
      </c>
      <c r="C536" s="24" t="s">
        <v>278</v>
      </c>
      <c r="D536" s="22"/>
      <c r="E536" s="4">
        <v>258.2</v>
      </c>
      <c r="F536" s="4">
        <v>4.3899999999999997</v>
      </c>
      <c r="G536" s="57">
        <f t="shared" ref="G536:G540" si="37">E536*F536</f>
        <v>1133.4979999999998</v>
      </c>
      <c r="H536" s="57"/>
      <c r="I536" s="3" t="s">
        <v>956</v>
      </c>
    </row>
    <row r="537" spans="1:9" ht="15.75" x14ac:dyDescent="0.25">
      <c r="A537" s="4">
        <v>12</v>
      </c>
      <c r="B537" s="23" t="s">
        <v>661</v>
      </c>
      <c r="C537" s="24" t="s">
        <v>306</v>
      </c>
      <c r="D537" s="22"/>
      <c r="E537" s="4">
        <v>1926</v>
      </c>
      <c r="F537" s="4">
        <v>4.32</v>
      </c>
      <c r="G537" s="57">
        <f t="shared" si="37"/>
        <v>8320.32</v>
      </c>
      <c r="H537" s="57"/>
      <c r="I537" s="3" t="s">
        <v>958</v>
      </c>
    </row>
    <row r="538" spans="1:9" ht="15.75" x14ac:dyDescent="0.25">
      <c r="A538" s="4">
        <v>13</v>
      </c>
      <c r="B538" s="23" t="s">
        <v>610</v>
      </c>
      <c r="C538" s="24" t="s">
        <v>477</v>
      </c>
      <c r="D538" s="22"/>
      <c r="E538" s="4">
        <v>743</v>
      </c>
      <c r="F538" s="4">
        <v>3.29</v>
      </c>
      <c r="G538" s="57">
        <f t="shared" si="37"/>
        <v>2444.4699999999998</v>
      </c>
      <c r="H538" s="57"/>
      <c r="I538" s="4" t="s">
        <v>959</v>
      </c>
    </row>
    <row r="539" spans="1:9" ht="15.75" x14ac:dyDescent="0.25">
      <c r="A539" s="4">
        <v>14</v>
      </c>
      <c r="B539" s="23" t="s">
        <v>665</v>
      </c>
      <c r="C539" s="24" t="s">
        <v>615</v>
      </c>
      <c r="D539" s="22"/>
      <c r="E539" s="4">
        <v>824.7</v>
      </c>
      <c r="F539" s="4">
        <v>4.3600000000000003</v>
      </c>
      <c r="G539" s="57">
        <f t="shared" si="37"/>
        <v>3595.6920000000005</v>
      </c>
      <c r="H539" s="57"/>
      <c r="I539" s="4" t="s">
        <v>962</v>
      </c>
    </row>
    <row r="540" spans="1:9" ht="15.75" x14ac:dyDescent="0.25">
      <c r="A540" s="4">
        <v>15</v>
      </c>
      <c r="B540" s="23" t="s">
        <v>663</v>
      </c>
      <c r="C540" s="24" t="s">
        <v>615</v>
      </c>
      <c r="D540" s="22"/>
      <c r="E540" s="4">
        <v>909.2</v>
      </c>
      <c r="F540" s="4">
        <v>5.24</v>
      </c>
      <c r="G540" s="57">
        <f t="shared" si="37"/>
        <v>4764.2080000000005</v>
      </c>
      <c r="H540" s="57"/>
      <c r="I540" s="4" t="s">
        <v>960</v>
      </c>
    </row>
    <row r="541" spans="1:9" ht="15.75" x14ac:dyDescent="0.25">
      <c r="A541" s="4">
        <v>16</v>
      </c>
      <c r="B541" s="23" t="s">
        <v>656</v>
      </c>
      <c r="C541" s="24" t="s">
        <v>371</v>
      </c>
      <c r="D541" s="22"/>
      <c r="E541" s="4">
        <v>1186</v>
      </c>
      <c r="F541" s="4">
        <v>4.76</v>
      </c>
      <c r="G541" s="57">
        <f t="shared" ref="G541:G551" si="38">E541*F541</f>
        <v>5645.36</v>
      </c>
      <c r="H541" s="57"/>
      <c r="I541" s="4" t="s">
        <v>951</v>
      </c>
    </row>
    <row r="542" spans="1:9" ht="31.5" x14ac:dyDescent="0.25">
      <c r="A542" s="4">
        <v>17</v>
      </c>
      <c r="B542" s="23" t="s">
        <v>668</v>
      </c>
      <c r="C542" s="24"/>
      <c r="D542" s="22"/>
      <c r="E542" s="4">
        <v>215</v>
      </c>
      <c r="F542" s="4">
        <v>4</v>
      </c>
      <c r="G542" s="57">
        <f t="shared" si="38"/>
        <v>860</v>
      </c>
      <c r="H542" s="57"/>
      <c r="I542" s="3" t="s">
        <v>965</v>
      </c>
    </row>
    <row r="543" spans="1:9" ht="31.5" x14ac:dyDescent="0.25">
      <c r="A543" s="4">
        <v>18</v>
      </c>
      <c r="B543" s="23" t="s">
        <v>669</v>
      </c>
      <c r="C543" s="24"/>
      <c r="D543" s="22"/>
      <c r="E543" s="4">
        <v>147</v>
      </c>
      <c r="F543" s="4">
        <v>4.32</v>
      </c>
      <c r="G543" s="57">
        <f t="shared" si="38"/>
        <v>635.04000000000008</v>
      </c>
      <c r="H543" s="57"/>
      <c r="I543" s="4" t="s">
        <v>966</v>
      </c>
    </row>
    <row r="544" spans="1:9" ht="47.25" x14ac:dyDescent="0.25">
      <c r="A544" s="4">
        <v>19</v>
      </c>
      <c r="B544" s="23" t="s">
        <v>611</v>
      </c>
      <c r="C544" s="24"/>
      <c r="D544" s="22"/>
      <c r="E544" s="4">
        <v>200</v>
      </c>
      <c r="F544" s="4"/>
      <c r="G544" s="57">
        <f t="shared" si="38"/>
        <v>0</v>
      </c>
      <c r="H544" s="57"/>
      <c r="I544" s="25"/>
    </row>
    <row r="545" spans="1:9" ht="31.5" x14ac:dyDescent="0.25">
      <c r="A545" s="4">
        <v>20</v>
      </c>
      <c r="B545" s="23" t="s">
        <v>670</v>
      </c>
      <c r="C545" s="24"/>
      <c r="D545" s="22"/>
      <c r="E545" s="4">
        <v>104</v>
      </c>
      <c r="F545" s="4">
        <v>4.43</v>
      </c>
      <c r="G545" s="57">
        <f t="shared" si="38"/>
        <v>460.71999999999997</v>
      </c>
      <c r="H545" s="57"/>
      <c r="I545" s="4" t="s">
        <v>967</v>
      </c>
    </row>
    <row r="546" spans="1:9" ht="31.5" x14ac:dyDescent="0.25">
      <c r="A546" s="4">
        <v>21</v>
      </c>
      <c r="B546" s="23" t="s">
        <v>671</v>
      </c>
      <c r="C546" s="24"/>
      <c r="D546" s="22"/>
      <c r="E546" s="4">
        <v>175</v>
      </c>
      <c r="F546" s="4">
        <v>5</v>
      </c>
      <c r="G546" s="57">
        <f t="shared" si="38"/>
        <v>875</v>
      </c>
      <c r="H546" s="57"/>
      <c r="I546" s="4" t="s">
        <v>968</v>
      </c>
    </row>
    <row r="547" spans="1:9" ht="47.25" x14ac:dyDescent="0.25">
      <c r="A547" s="4">
        <v>22</v>
      </c>
      <c r="B547" s="23" t="s">
        <v>970</v>
      </c>
      <c r="C547" s="24"/>
      <c r="D547" s="22"/>
      <c r="E547" s="4">
        <v>500</v>
      </c>
      <c r="F547" s="4">
        <v>4</v>
      </c>
      <c r="G547" s="57">
        <f t="shared" si="38"/>
        <v>2000</v>
      </c>
      <c r="H547" s="57"/>
      <c r="I547" s="67" t="s">
        <v>969</v>
      </c>
    </row>
    <row r="548" spans="1:9" ht="47.25" x14ac:dyDescent="0.25">
      <c r="A548" s="4">
        <v>23</v>
      </c>
      <c r="B548" s="23" t="s">
        <v>631</v>
      </c>
      <c r="C548" s="24"/>
      <c r="D548" s="22"/>
      <c r="E548" s="4">
        <v>204</v>
      </c>
      <c r="F548" s="4">
        <v>4</v>
      </c>
      <c r="G548" s="57">
        <f t="shared" si="38"/>
        <v>816</v>
      </c>
      <c r="H548" s="57"/>
      <c r="I548" s="67" t="s">
        <v>969</v>
      </c>
    </row>
    <row r="549" spans="1:9" ht="47.25" x14ac:dyDescent="0.25">
      <c r="A549" s="4">
        <v>25</v>
      </c>
      <c r="B549" s="23" t="s">
        <v>616</v>
      </c>
      <c r="C549" s="24"/>
      <c r="D549" s="22"/>
      <c r="E549" s="4">
        <v>280</v>
      </c>
      <c r="F549" s="4">
        <v>4</v>
      </c>
      <c r="G549" s="57">
        <f t="shared" si="38"/>
        <v>1120</v>
      </c>
      <c r="H549" s="57"/>
      <c r="I549" s="25"/>
    </row>
    <row r="550" spans="1:9" ht="31.5" x14ac:dyDescent="0.25">
      <c r="A550" s="4">
        <v>26</v>
      </c>
      <c r="B550" s="23" t="s">
        <v>672</v>
      </c>
      <c r="C550" s="27" t="s">
        <v>673</v>
      </c>
      <c r="D550" s="22"/>
      <c r="E550" s="4">
        <v>700</v>
      </c>
      <c r="F550" s="4">
        <v>5</v>
      </c>
      <c r="G550" s="57">
        <f t="shared" si="38"/>
        <v>3500</v>
      </c>
      <c r="H550" s="57"/>
      <c r="I550" s="25"/>
    </row>
    <row r="551" spans="1:9" ht="31.5" x14ac:dyDescent="0.25">
      <c r="A551" s="4">
        <v>27</v>
      </c>
      <c r="B551" s="23" t="s">
        <v>612</v>
      </c>
      <c r="C551" s="24"/>
      <c r="D551" s="22"/>
      <c r="E551" s="4">
        <v>12007</v>
      </c>
      <c r="F551" s="4">
        <v>5</v>
      </c>
      <c r="G551" s="57">
        <f t="shared" si="38"/>
        <v>60035</v>
      </c>
      <c r="H551" s="57"/>
      <c r="I551" s="25"/>
    </row>
    <row r="552" spans="1:9" ht="15.75" x14ac:dyDescent="0.25">
      <c r="A552" s="163" t="s">
        <v>596</v>
      </c>
      <c r="B552" s="164"/>
      <c r="C552" s="164"/>
      <c r="D552" s="165"/>
      <c r="E552" s="41">
        <f>SUM(E526:E551)</f>
        <v>29205.4</v>
      </c>
      <c r="F552" s="41"/>
      <c r="G552" s="60">
        <f>SUM(G526:G551)</f>
        <v>143066.15899999999</v>
      </c>
      <c r="H552" s="60"/>
      <c r="I552" s="75"/>
    </row>
    <row r="553" spans="1:9" ht="19.5" x14ac:dyDescent="0.25">
      <c r="A553" s="160" t="s">
        <v>617</v>
      </c>
      <c r="B553" s="161"/>
      <c r="C553" s="161"/>
      <c r="D553" s="161"/>
      <c r="E553" s="161"/>
      <c r="F553" s="161"/>
      <c r="G553" s="161"/>
      <c r="H553" s="124"/>
      <c r="I553" s="75"/>
    </row>
    <row r="554" spans="1:9" ht="15.75" x14ac:dyDescent="0.25">
      <c r="A554" s="99">
        <v>1</v>
      </c>
      <c r="B554" s="23" t="s">
        <v>653</v>
      </c>
      <c r="C554" s="24" t="s">
        <v>265</v>
      </c>
      <c r="D554" s="22"/>
      <c r="E554" s="4">
        <v>698</v>
      </c>
      <c r="F554" s="4">
        <v>4.3</v>
      </c>
      <c r="G554" s="57">
        <f t="shared" ref="G554:G558" si="39">E554*F554</f>
        <v>3001.4</v>
      </c>
      <c r="H554" s="57" t="s">
        <v>1162</v>
      </c>
      <c r="I554" s="4" t="s">
        <v>971</v>
      </c>
    </row>
    <row r="555" spans="1:9" ht="15.75" x14ac:dyDescent="0.25">
      <c r="A555" s="99">
        <v>2</v>
      </c>
      <c r="B555" s="105" t="s">
        <v>642</v>
      </c>
      <c r="C555" s="24" t="s">
        <v>622</v>
      </c>
      <c r="D555" s="24"/>
      <c r="E555" s="4">
        <v>343</v>
      </c>
      <c r="F555" s="4">
        <v>4.57</v>
      </c>
      <c r="G555" s="57">
        <f t="shared" si="39"/>
        <v>1567.51</v>
      </c>
      <c r="H555" s="57" t="s">
        <v>1162</v>
      </c>
      <c r="I555" s="4" t="s">
        <v>983</v>
      </c>
    </row>
    <row r="556" spans="1:9" ht="15.75" x14ac:dyDescent="0.25">
      <c r="A556" s="4">
        <v>3</v>
      </c>
      <c r="B556" s="105" t="s">
        <v>1123</v>
      </c>
      <c r="C556" s="24" t="s">
        <v>1124</v>
      </c>
      <c r="D556" s="22"/>
      <c r="E556" s="36">
        <v>837</v>
      </c>
      <c r="F556" s="4">
        <v>4</v>
      </c>
      <c r="G556" s="57">
        <f t="shared" si="39"/>
        <v>3348</v>
      </c>
      <c r="H556" s="57" t="s">
        <v>1162</v>
      </c>
      <c r="I556" s="67" t="s">
        <v>1125</v>
      </c>
    </row>
    <row r="557" spans="1:9" ht="15.75" x14ac:dyDescent="0.25">
      <c r="A557" s="99">
        <v>4</v>
      </c>
      <c r="B557" s="23" t="s">
        <v>651</v>
      </c>
      <c r="C557" s="24" t="s">
        <v>619</v>
      </c>
      <c r="D557" s="22"/>
      <c r="E557" s="4">
        <v>643</v>
      </c>
      <c r="F557" s="4">
        <v>5.31</v>
      </c>
      <c r="G557" s="57">
        <f t="shared" si="39"/>
        <v>3414.33</v>
      </c>
      <c r="H557" s="57" t="s">
        <v>1162</v>
      </c>
      <c r="I557" s="4" t="s">
        <v>974</v>
      </c>
    </row>
    <row r="558" spans="1:9" ht="15.75" x14ac:dyDescent="0.25">
      <c r="A558" s="99">
        <v>5</v>
      </c>
      <c r="B558" s="23" t="s">
        <v>654</v>
      </c>
      <c r="C558" s="24" t="s">
        <v>619</v>
      </c>
      <c r="D558" s="22"/>
      <c r="E558" s="4">
        <v>286</v>
      </c>
      <c r="F558" s="4">
        <v>3</v>
      </c>
      <c r="G558" s="57">
        <f t="shared" si="39"/>
        <v>858</v>
      </c>
      <c r="H558" s="57" t="s">
        <v>1162</v>
      </c>
      <c r="I558" s="4" t="s">
        <v>973</v>
      </c>
    </row>
    <row r="559" spans="1:9" ht="15.75" x14ac:dyDescent="0.25">
      <c r="A559" s="99">
        <v>7</v>
      </c>
      <c r="B559" s="105" t="s">
        <v>1126</v>
      </c>
      <c r="C559" s="24" t="s">
        <v>622</v>
      </c>
      <c r="D559" s="22"/>
      <c r="E559" s="36">
        <v>677</v>
      </c>
      <c r="F559" s="4">
        <v>4</v>
      </c>
      <c r="G559" s="57">
        <v>2708</v>
      </c>
      <c r="H559" s="57" t="s">
        <v>1162</v>
      </c>
      <c r="I559" s="4" t="s">
        <v>1127</v>
      </c>
    </row>
    <row r="560" spans="1:9" ht="15.75" x14ac:dyDescent="0.25">
      <c r="A560" s="4">
        <v>6</v>
      </c>
      <c r="B560" s="23" t="s">
        <v>618</v>
      </c>
      <c r="C560" s="24" t="s">
        <v>602</v>
      </c>
      <c r="D560" s="22"/>
      <c r="E560" s="4">
        <v>400</v>
      </c>
      <c r="F560" s="4">
        <v>3.5</v>
      </c>
      <c r="G560" s="57">
        <f>E560*F560</f>
        <v>1400</v>
      </c>
      <c r="H560" s="57" t="s">
        <v>1162</v>
      </c>
      <c r="I560" s="67" t="s">
        <v>506</v>
      </c>
    </row>
    <row r="561" spans="1:9" ht="15.75" x14ac:dyDescent="0.25">
      <c r="A561" s="99">
        <v>8</v>
      </c>
      <c r="B561" s="23" t="s">
        <v>649</v>
      </c>
      <c r="C561" s="24" t="s">
        <v>620</v>
      </c>
      <c r="D561" s="22"/>
      <c r="E561" s="4">
        <v>201</v>
      </c>
      <c r="F561" s="4">
        <v>2.85</v>
      </c>
      <c r="G561" s="57">
        <f t="shared" ref="G561:G575" si="40">E561*F561</f>
        <v>572.85</v>
      </c>
      <c r="H561" s="57" t="s">
        <v>1162</v>
      </c>
      <c r="I561" s="4" t="s">
        <v>978</v>
      </c>
    </row>
    <row r="562" spans="1:9" ht="15.75" x14ac:dyDescent="0.25">
      <c r="A562" s="4">
        <v>9</v>
      </c>
      <c r="B562" s="105" t="s">
        <v>569</v>
      </c>
      <c r="C562" s="24" t="s">
        <v>430</v>
      </c>
      <c r="D562" s="22"/>
      <c r="E562" s="36">
        <v>1295</v>
      </c>
      <c r="F562" s="4">
        <v>5.74</v>
      </c>
      <c r="G562" s="57">
        <f t="shared" ref="G562" si="41">E562*F562</f>
        <v>7433.3</v>
      </c>
      <c r="H562" s="57" t="s">
        <v>1162</v>
      </c>
      <c r="I562" s="25"/>
    </row>
    <row r="563" spans="1:9" ht="15.75" x14ac:dyDescent="0.25">
      <c r="A563" s="99">
        <v>10</v>
      </c>
      <c r="B563" s="100" t="s">
        <v>643</v>
      </c>
      <c r="C563" s="90" t="s">
        <v>427</v>
      </c>
      <c r="D563" s="90"/>
      <c r="E563" s="91">
        <v>502</v>
      </c>
      <c r="F563" s="91">
        <v>4.1900000000000004</v>
      </c>
      <c r="G563" s="57">
        <f t="shared" si="40"/>
        <v>2103.38</v>
      </c>
      <c r="H563" s="57" t="s">
        <v>1162</v>
      </c>
      <c r="I563" s="4" t="s">
        <v>984</v>
      </c>
    </row>
    <row r="564" spans="1:9" ht="15.75" x14ac:dyDescent="0.25">
      <c r="A564" s="99">
        <v>11</v>
      </c>
      <c r="B564" s="23" t="s">
        <v>640</v>
      </c>
      <c r="C564" s="24" t="s">
        <v>477</v>
      </c>
      <c r="D564" s="22"/>
      <c r="E564" s="4">
        <v>307</v>
      </c>
      <c r="F564" s="4">
        <v>4.55</v>
      </c>
      <c r="G564" s="57">
        <f t="shared" si="40"/>
        <v>1396.85</v>
      </c>
      <c r="H564" s="57" t="s">
        <v>1162</v>
      </c>
      <c r="I564" s="4" t="s">
        <v>981</v>
      </c>
    </row>
    <row r="565" spans="1:9" ht="15.75" x14ac:dyDescent="0.25">
      <c r="A565" s="4">
        <v>12</v>
      </c>
      <c r="B565" s="23" t="s">
        <v>266</v>
      </c>
      <c r="C565" s="24" t="s">
        <v>619</v>
      </c>
      <c r="D565" s="22"/>
      <c r="E565" s="4">
        <v>500</v>
      </c>
      <c r="F565" s="4">
        <v>4</v>
      </c>
      <c r="G565" s="57">
        <f t="shared" si="40"/>
        <v>2000</v>
      </c>
      <c r="H565" s="57" t="s">
        <v>1162</v>
      </c>
      <c r="I565" s="25"/>
    </row>
    <row r="566" spans="1:9" ht="15.75" x14ac:dyDescent="0.25">
      <c r="A566" s="99">
        <v>13</v>
      </c>
      <c r="B566" s="23" t="s">
        <v>648</v>
      </c>
      <c r="C566" s="24" t="s">
        <v>620</v>
      </c>
      <c r="D566" s="22"/>
      <c r="E566" s="4">
        <v>715</v>
      </c>
      <c r="F566" s="4">
        <v>4.18</v>
      </c>
      <c r="G566" s="57">
        <f t="shared" si="40"/>
        <v>2988.7</v>
      </c>
      <c r="H566" s="57" t="s">
        <v>1162</v>
      </c>
      <c r="I566" s="4" t="s">
        <v>975</v>
      </c>
    </row>
    <row r="567" spans="1:9" ht="15.75" x14ac:dyDescent="0.25">
      <c r="A567" s="99">
        <v>14</v>
      </c>
      <c r="B567" s="23" t="s">
        <v>645</v>
      </c>
      <c r="C567" s="24" t="s">
        <v>624</v>
      </c>
      <c r="D567" s="24"/>
      <c r="E567" s="4">
        <v>1607</v>
      </c>
      <c r="F567" s="4">
        <v>3.56</v>
      </c>
      <c r="G567" s="57">
        <f t="shared" ref="G567:G568" si="42">E567*F567</f>
        <v>5720.92</v>
      </c>
      <c r="H567" s="57" t="s">
        <v>1162</v>
      </c>
      <c r="I567" s="3" t="s">
        <v>987</v>
      </c>
    </row>
    <row r="568" spans="1:9" ht="15.75" x14ac:dyDescent="0.25">
      <c r="A568" s="4">
        <v>15</v>
      </c>
      <c r="B568" s="23" t="s">
        <v>646</v>
      </c>
      <c r="C568" s="24" t="s">
        <v>625</v>
      </c>
      <c r="D568" s="24"/>
      <c r="E568" s="4">
        <v>313</v>
      </c>
      <c r="F568" s="4">
        <v>4.2</v>
      </c>
      <c r="G568" s="57">
        <f t="shared" si="42"/>
        <v>1314.6000000000001</v>
      </c>
      <c r="H568" s="57" t="s">
        <v>1162</v>
      </c>
      <c r="I568" s="4" t="s">
        <v>988</v>
      </c>
    </row>
    <row r="569" spans="1:9" ht="15.75" x14ac:dyDescent="0.25">
      <c r="A569" s="99">
        <v>16</v>
      </c>
      <c r="B569" s="23" t="s">
        <v>647</v>
      </c>
      <c r="C569" s="24" t="s">
        <v>299</v>
      </c>
      <c r="D569" s="22"/>
      <c r="E569" s="4">
        <v>491</v>
      </c>
      <c r="F569" s="4">
        <v>3.55</v>
      </c>
      <c r="G569" s="57">
        <f t="shared" si="40"/>
        <v>1743.05</v>
      </c>
      <c r="H569" s="57" t="s">
        <v>1162</v>
      </c>
      <c r="I569" s="4" t="s">
        <v>976</v>
      </c>
    </row>
    <row r="570" spans="1:9" ht="15.75" x14ac:dyDescent="0.25">
      <c r="A570" s="99">
        <v>17</v>
      </c>
      <c r="B570" s="23" t="s">
        <v>650</v>
      </c>
      <c r="C570" s="24" t="s">
        <v>620</v>
      </c>
      <c r="D570" s="22"/>
      <c r="E570" s="4">
        <v>713</v>
      </c>
      <c r="F570" s="4">
        <v>4.18</v>
      </c>
      <c r="G570" s="57">
        <f t="shared" si="40"/>
        <v>2980.3399999999997</v>
      </c>
      <c r="H570" s="57" t="s">
        <v>1162</v>
      </c>
      <c r="I570" s="4" t="s">
        <v>979</v>
      </c>
    </row>
    <row r="571" spans="1:9" ht="15.75" x14ac:dyDescent="0.25">
      <c r="A571" s="4">
        <v>18</v>
      </c>
      <c r="B571" s="105" t="s">
        <v>1128</v>
      </c>
      <c r="C571" s="24" t="s">
        <v>1124</v>
      </c>
      <c r="D571" s="22"/>
      <c r="E571" s="36">
        <v>171</v>
      </c>
      <c r="F571" s="4">
        <v>4</v>
      </c>
      <c r="G571" s="57">
        <f t="shared" ref="G571:G572" si="43">E571*F571</f>
        <v>684</v>
      </c>
      <c r="H571" s="57" t="s">
        <v>1162</v>
      </c>
      <c r="I571" s="67" t="s">
        <v>1129</v>
      </c>
    </row>
    <row r="572" spans="1:9" ht="15.75" x14ac:dyDescent="0.25">
      <c r="A572" s="99">
        <v>19</v>
      </c>
      <c r="B572" s="106" t="s">
        <v>1130</v>
      </c>
      <c r="C572" s="24" t="s">
        <v>1131</v>
      </c>
      <c r="D572" s="22"/>
      <c r="E572" s="4">
        <v>426</v>
      </c>
      <c r="F572" s="4">
        <v>4</v>
      </c>
      <c r="G572" s="57">
        <f t="shared" si="43"/>
        <v>1704</v>
      </c>
      <c r="H572" s="57" t="s">
        <v>1162</v>
      </c>
      <c r="I572" s="67" t="s">
        <v>1132</v>
      </c>
    </row>
    <row r="573" spans="1:9" ht="15.75" x14ac:dyDescent="0.25">
      <c r="A573" s="99">
        <v>20</v>
      </c>
      <c r="B573" s="23" t="s">
        <v>623</v>
      </c>
      <c r="C573" s="27" t="s">
        <v>1081</v>
      </c>
      <c r="D573" s="24"/>
      <c r="E573" s="4">
        <v>300</v>
      </c>
      <c r="F573" s="4">
        <v>4</v>
      </c>
      <c r="G573" s="57">
        <f t="shared" ref="G573" si="44">E573*F573</f>
        <v>1200</v>
      </c>
      <c r="H573" s="57" t="s">
        <v>1162</v>
      </c>
      <c r="I573" s="25"/>
    </row>
    <row r="574" spans="1:9" ht="15.75" x14ac:dyDescent="0.25">
      <c r="A574" s="4">
        <v>21</v>
      </c>
      <c r="B574" s="23" t="s">
        <v>1135</v>
      </c>
      <c r="C574" s="24" t="s">
        <v>621</v>
      </c>
      <c r="D574" s="24"/>
      <c r="E574" s="4">
        <v>272</v>
      </c>
      <c r="F574" s="4">
        <v>4</v>
      </c>
      <c r="G574" s="57">
        <f t="shared" si="40"/>
        <v>1088</v>
      </c>
      <c r="H574" s="57" t="s">
        <v>1162</v>
      </c>
      <c r="I574" s="6" t="s">
        <v>985</v>
      </c>
    </row>
    <row r="575" spans="1:9" ht="15.75" x14ac:dyDescent="0.25">
      <c r="A575" s="99">
        <v>22</v>
      </c>
      <c r="B575" s="23" t="s">
        <v>641</v>
      </c>
      <c r="C575" s="24" t="s">
        <v>621</v>
      </c>
      <c r="D575" s="22"/>
      <c r="E575" s="4">
        <v>449</v>
      </c>
      <c r="F575" s="4">
        <v>3.91</v>
      </c>
      <c r="G575" s="57">
        <f t="shared" si="40"/>
        <v>1755.5900000000001</v>
      </c>
      <c r="H575" s="57" t="s">
        <v>1162</v>
      </c>
      <c r="I575" s="4" t="s">
        <v>980</v>
      </c>
    </row>
    <row r="576" spans="1:9" ht="15.75" x14ac:dyDescent="0.25">
      <c r="A576" s="99">
        <v>23</v>
      </c>
      <c r="B576" s="23" t="s">
        <v>637</v>
      </c>
      <c r="C576" s="24" t="s">
        <v>619</v>
      </c>
      <c r="D576" s="22"/>
      <c r="E576" s="4">
        <v>1100</v>
      </c>
      <c r="F576" s="4">
        <v>5.75</v>
      </c>
      <c r="G576" s="57">
        <f t="shared" ref="G576:G581" si="45">E576*F576</f>
        <v>6325</v>
      </c>
      <c r="H576" s="57" t="s">
        <v>1162</v>
      </c>
      <c r="I576" s="4" t="s">
        <v>972</v>
      </c>
    </row>
    <row r="577" spans="1:12" ht="15.75" x14ac:dyDescent="0.25">
      <c r="A577" s="4">
        <v>24</v>
      </c>
      <c r="B577" s="23" t="s">
        <v>652</v>
      </c>
      <c r="C577" s="24" t="s">
        <v>299</v>
      </c>
      <c r="D577" s="22"/>
      <c r="E577" s="4">
        <v>234</v>
      </c>
      <c r="F577" s="4">
        <v>3.45</v>
      </c>
      <c r="G577" s="57">
        <f t="shared" si="45"/>
        <v>807.30000000000007</v>
      </c>
      <c r="H577" s="57" t="s">
        <v>1162</v>
      </c>
      <c r="I577" s="4" t="s">
        <v>977</v>
      </c>
    </row>
    <row r="578" spans="1:12" ht="15.75" x14ac:dyDescent="0.25">
      <c r="A578" s="99">
        <v>25</v>
      </c>
      <c r="B578" s="23" t="s">
        <v>644</v>
      </c>
      <c r="C578" s="24" t="s">
        <v>590</v>
      </c>
      <c r="D578" s="24"/>
      <c r="E578" s="4">
        <v>402</v>
      </c>
      <c r="F578" s="4">
        <v>4.63</v>
      </c>
      <c r="G578" s="57">
        <f t="shared" si="45"/>
        <v>1861.26</v>
      </c>
      <c r="H578" s="57" t="s">
        <v>1162</v>
      </c>
      <c r="I578" s="4" t="s">
        <v>986</v>
      </c>
    </row>
    <row r="579" spans="1:12" ht="15.75" x14ac:dyDescent="0.25">
      <c r="A579" s="99">
        <v>26</v>
      </c>
      <c r="B579" s="105" t="s">
        <v>1133</v>
      </c>
      <c r="C579" s="24" t="s">
        <v>621</v>
      </c>
      <c r="D579" s="22"/>
      <c r="E579" s="36">
        <v>1695</v>
      </c>
      <c r="F579" s="4">
        <v>4</v>
      </c>
      <c r="G579" s="57">
        <f t="shared" si="45"/>
        <v>6780</v>
      </c>
      <c r="H579" s="57" t="s">
        <v>1162</v>
      </c>
      <c r="I579" s="67" t="s">
        <v>1134</v>
      </c>
    </row>
    <row r="580" spans="1:12" ht="15.75" x14ac:dyDescent="0.25">
      <c r="A580" s="4">
        <v>27</v>
      </c>
      <c r="B580" s="23" t="s">
        <v>639</v>
      </c>
      <c r="C580" s="24" t="s">
        <v>621</v>
      </c>
      <c r="D580" s="22"/>
      <c r="E580" s="4">
        <v>256</v>
      </c>
      <c r="F580" s="4">
        <v>4.26</v>
      </c>
      <c r="G580" s="57">
        <f t="shared" si="45"/>
        <v>1090.56</v>
      </c>
      <c r="H580" s="57" t="s">
        <v>1162</v>
      </c>
      <c r="I580" s="4" t="s">
        <v>982</v>
      </c>
    </row>
    <row r="581" spans="1:12" ht="15.75" x14ac:dyDescent="0.25">
      <c r="A581" s="99">
        <v>28</v>
      </c>
      <c r="B581" s="23" t="s">
        <v>320</v>
      </c>
      <c r="C581" s="24" t="s">
        <v>621</v>
      </c>
      <c r="D581" s="22"/>
      <c r="E581" s="4">
        <v>300</v>
      </c>
      <c r="F581" s="4">
        <v>4</v>
      </c>
      <c r="G581" s="57">
        <f t="shared" si="45"/>
        <v>1200</v>
      </c>
      <c r="H581" s="57" t="s">
        <v>1162</v>
      </c>
      <c r="I581" s="25"/>
    </row>
    <row r="582" spans="1:12" ht="15.75" x14ac:dyDescent="0.25">
      <c r="A582" s="163" t="s">
        <v>596</v>
      </c>
      <c r="B582" s="164"/>
      <c r="C582" s="164"/>
      <c r="D582" s="165"/>
      <c r="E582" s="41">
        <f>SUM(E554:E581)</f>
        <v>16133</v>
      </c>
      <c r="F582" s="39"/>
      <c r="G582" s="60">
        <v>78533.399999999994</v>
      </c>
      <c r="H582" s="60"/>
      <c r="I582" s="75"/>
    </row>
    <row r="583" spans="1:12" ht="19.5" x14ac:dyDescent="0.25">
      <c r="A583" s="160" t="s">
        <v>626</v>
      </c>
      <c r="B583" s="161"/>
      <c r="C583" s="161"/>
      <c r="D583" s="161"/>
      <c r="E583" s="161"/>
      <c r="F583" s="161"/>
      <c r="G583" s="161"/>
      <c r="H583" s="124"/>
      <c r="I583" s="75"/>
    </row>
    <row r="584" spans="1:12" s="131" customFormat="1" ht="78.75" x14ac:dyDescent="0.25">
      <c r="A584" s="22">
        <v>1</v>
      </c>
      <c r="B584" s="23" t="s">
        <v>627</v>
      </c>
      <c r="C584" s="24"/>
      <c r="D584" s="24" t="s">
        <v>506</v>
      </c>
      <c r="E584" s="4">
        <v>1726</v>
      </c>
      <c r="F584" s="4">
        <v>6.38</v>
      </c>
      <c r="G584" s="65">
        <f>E584*F584</f>
        <v>11011.88</v>
      </c>
      <c r="H584" s="65"/>
      <c r="I584" s="4" t="s">
        <v>989</v>
      </c>
    </row>
    <row r="585" spans="1:12" s="131" customFormat="1" ht="15.75" x14ac:dyDescent="0.25">
      <c r="A585" s="163" t="s">
        <v>596</v>
      </c>
      <c r="B585" s="164"/>
      <c r="C585" s="164"/>
      <c r="D585" s="165"/>
      <c r="E585" s="41">
        <v>1726</v>
      </c>
      <c r="F585" s="41"/>
      <c r="G585" s="48">
        <v>11012</v>
      </c>
      <c r="H585" s="48"/>
      <c r="I585" s="22"/>
    </row>
    <row r="586" spans="1:12" s="131" customFormat="1" ht="21" thickBot="1" x14ac:dyDescent="0.3">
      <c r="A586" s="180" t="s">
        <v>1009</v>
      </c>
      <c r="B586" s="181"/>
      <c r="C586" s="181"/>
      <c r="D586" s="182"/>
      <c r="E586" s="87">
        <f>E146+E166+E176+E222+E248+E315+E442+E452+E455+E459+E463+E479+E499+E503+E507+E513+E516+E519+E523+E552+E582+E585</f>
        <v>380815.4</v>
      </c>
      <c r="F586" s="88"/>
      <c r="G586" s="89"/>
      <c r="H586" s="89"/>
      <c r="I586" s="89"/>
    </row>
    <row r="587" spans="1:12" ht="21" thickBot="1" x14ac:dyDescent="0.3">
      <c r="A587" s="81"/>
      <c r="B587" s="81"/>
      <c r="C587" s="81"/>
      <c r="D587" s="81"/>
      <c r="E587" s="85"/>
      <c r="F587" s="86"/>
    </row>
    <row r="588" spans="1:12" ht="21" thickBot="1" x14ac:dyDescent="0.3">
      <c r="A588" s="151" t="s">
        <v>1007</v>
      </c>
      <c r="B588" s="152"/>
      <c r="C588" s="152"/>
      <c r="D588" s="152"/>
      <c r="E588" s="152"/>
      <c r="F588" s="152"/>
      <c r="G588" s="152"/>
      <c r="H588" s="153"/>
      <c r="I588" s="154"/>
    </row>
    <row r="589" spans="1:12" ht="57" x14ac:dyDescent="0.25">
      <c r="A589" s="129"/>
      <c r="B589" s="82" t="s">
        <v>990</v>
      </c>
      <c r="C589" s="80" t="s">
        <v>991</v>
      </c>
      <c r="D589" s="80" t="s">
        <v>992</v>
      </c>
      <c r="E589" s="80" t="s">
        <v>993</v>
      </c>
      <c r="F589" s="80" t="s">
        <v>994</v>
      </c>
      <c r="G589" s="80" t="s">
        <v>995</v>
      </c>
      <c r="H589" s="130" t="s">
        <v>1175</v>
      </c>
      <c r="I589" s="22"/>
      <c r="L589" t="s">
        <v>506</v>
      </c>
    </row>
    <row r="590" spans="1:12" ht="30" x14ac:dyDescent="0.25">
      <c r="A590" s="79">
        <v>1</v>
      </c>
      <c r="B590" s="83" t="s">
        <v>1109</v>
      </c>
      <c r="C590" s="76" t="s">
        <v>1082</v>
      </c>
      <c r="D590" s="76" t="s">
        <v>1085</v>
      </c>
      <c r="E590" s="76">
        <v>18.29</v>
      </c>
      <c r="F590" s="76" t="s">
        <v>1083</v>
      </c>
      <c r="G590" s="76" t="s">
        <v>996</v>
      </c>
      <c r="H590" s="76"/>
      <c r="I590" s="22"/>
    </row>
    <row r="591" spans="1:12" ht="45" customHeight="1" x14ac:dyDescent="0.25">
      <c r="A591" s="77">
        <v>2</v>
      </c>
      <c r="B591" s="83" t="s">
        <v>1106</v>
      </c>
      <c r="C591" s="76" t="s">
        <v>1082</v>
      </c>
      <c r="D591" s="76" t="s">
        <v>997</v>
      </c>
      <c r="E591" s="98">
        <v>15</v>
      </c>
      <c r="F591" s="76" t="s">
        <v>1084</v>
      </c>
      <c r="G591" s="76" t="s">
        <v>998</v>
      </c>
      <c r="H591" s="76"/>
      <c r="I591" s="97"/>
    </row>
    <row r="592" spans="1:12" s="95" customFormat="1" ht="30.75" customHeight="1" x14ac:dyDescent="0.25">
      <c r="A592" s="77">
        <v>3</v>
      </c>
      <c r="B592" s="84" t="s">
        <v>1105</v>
      </c>
      <c r="C592" s="94" t="s">
        <v>999</v>
      </c>
      <c r="D592" s="77" t="s">
        <v>1171</v>
      </c>
      <c r="E592" s="146">
        <v>40.86</v>
      </c>
      <c r="F592" s="77">
        <v>6.88</v>
      </c>
      <c r="G592" s="77" t="s">
        <v>1000</v>
      </c>
      <c r="H592" s="77"/>
      <c r="I592" s="97" t="s">
        <v>1098</v>
      </c>
    </row>
    <row r="593" spans="1:9" ht="28.5" x14ac:dyDescent="0.25">
      <c r="A593" s="79">
        <v>4</v>
      </c>
      <c r="B593" s="96" t="s">
        <v>1107</v>
      </c>
      <c r="C593" s="78" t="s">
        <v>999</v>
      </c>
      <c r="D593" s="77" t="s">
        <v>1172</v>
      </c>
      <c r="E593" s="146">
        <v>49.04</v>
      </c>
      <c r="F593" s="77">
        <v>14.68</v>
      </c>
      <c r="G593" s="77" t="s">
        <v>1000</v>
      </c>
      <c r="H593" s="77"/>
      <c r="I593" s="22"/>
    </row>
    <row r="594" spans="1:9" ht="45" x14ac:dyDescent="0.25">
      <c r="A594" s="79">
        <v>5</v>
      </c>
      <c r="B594" s="84" t="s">
        <v>1108</v>
      </c>
      <c r="C594" s="78" t="s">
        <v>999</v>
      </c>
      <c r="D594" s="77" t="s">
        <v>1104</v>
      </c>
      <c r="E594" s="146">
        <v>27</v>
      </c>
      <c r="F594" s="77" t="s">
        <v>1102</v>
      </c>
      <c r="G594" s="77" t="s">
        <v>1000</v>
      </c>
      <c r="H594" s="77"/>
      <c r="I594" s="22" t="s">
        <v>1097</v>
      </c>
    </row>
    <row r="595" spans="1:9" ht="30" x14ac:dyDescent="0.25">
      <c r="A595" s="79">
        <v>6</v>
      </c>
      <c r="B595" s="84" t="s">
        <v>1110</v>
      </c>
      <c r="C595" s="79" t="s">
        <v>1001</v>
      </c>
      <c r="D595" s="77" t="s">
        <v>1100</v>
      </c>
      <c r="E595" s="79">
        <v>22.3</v>
      </c>
      <c r="F595" s="77">
        <v>5.7</v>
      </c>
      <c r="G595" s="77" t="s">
        <v>1173</v>
      </c>
      <c r="H595" s="77"/>
      <c r="I595" s="22" t="s">
        <v>1099</v>
      </c>
    </row>
    <row r="596" spans="1:9" ht="30" x14ac:dyDescent="0.25">
      <c r="A596" s="79">
        <v>7</v>
      </c>
      <c r="B596" s="84" t="s">
        <v>1113</v>
      </c>
      <c r="C596" s="78" t="s">
        <v>999</v>
      </c>
      <c r="D596" s="77" t="s">
        <v>1090</v>
      </c>
      <c r="E596" s="79">
        <v>18.600000000000001</v>
      </c>
      <c r="F596" s="79">
        <v>5.5</v>
      </c>
      <c r="G596" s="77" t="s">
        <v>1000</v>
      </c>
      <c r="H596" s="79"/>
      <c r="I596" s="22"/>
    </row>
    <row r="597" spans="1:9" ht="30" x14ac:dyDescent="0.25">
      <c r="A597" s="79">
        <v>8</v>
      </c>
      <c r="B597" s="84" t="s">
        <v>1114</v>
      </c>
      <c r="C597" s="78" t="s">
        <v>999</v>
      </c>
      <c r="D597" s="77" t="s">
        <v>1089</v>
      </c>
      <c r="E597" s="79">
        <v>21.8</v>
      </c>
      <c r="F597" s="79">
        <v>4.5</v>
      </c>
      <c r="G597" s="77" t="s">
        <v>1000</v>
      </c>
      <c r="H597" s="79"/>
      <c r="I597" s="22" t="s">
        <v>921</v>
      </c>
    </row>
    <row r="598" spans="1:9" ht="30" x14ac:dyDescent="0.25">
      <c r="A598" s="79">
        <v>9</v>
      </c>
      <c r="B598" s="84" t="s">
        <v>1115</v>
      </c>
      <c r="C598" s="78" t="s">
        <v>999</v>
      </c>
      <c r="D598" s="77" t="s">
        <v>1103</v>
      </c>
      <c r="E598" s="79">
        <v>24.6</v>
      </c>
      <c r="F598" s="79">
        <v>5.5</v>
      </c>
      <c r="G598" s="77" t="s">
        <v>1000</v>
      </c>
      <c r="H598" s="79"/>
      <c r="I598" s="22"/>
    </row>
    <row r="599" spans="1:9" ht="30" x14ac:dyDescent="0.25">
      <c r="A599" s="79">
        <v>10</v>
      </c>
      <c r="B599" s="84" t="s">
        <v>1116</v>
      </c>
      <c r="C599" s="79" t="s">
        <v>1101</v>
      </c>
      <c r="D599" s="77" t="s">
        <v>1091</v>
      </c>
      <c r="E599" s="79">
        <v>12.5</v>
      </c>
      <c r="F599" s="79">
        <v>5.6</v>
      </c>
      <c r="G599" s="77" t="s">
        <v>1000</v>
      </c>
      <c r="H599" s="79"/>
      <c r="I599" s="22"/>
    </row>
    <row r="600" spans="1:9" ht="30" x14ac:dyDescent="0.25">
      <c r="A600" s="79">
        <v>11</v>
      </c>
      <c r="B600" s="84" t="s">
        <v>1111</v>
      </c>
      <c r="C600" s="78" t="s">
        <v>999</v>
      </c>
      <c r="D600" s="77" t="s">
        <v>1092</v>
      </c>
      <c r="E600" s="147">
        <v>28.5</v>
      </c>
      <c r="F600" s="79">
        <v>5.5</v>
      </c>
      <c r="G600" s="79" t="s">
        <v>1002</v>
      </c>
      <c r="H600" s="79"/>
      <c r="I600" s="22"/>
    </row>
    <row r="601" spans="1:9" ht="30" x14ac:dyDescent="0.25">
      <c r="A601" s="79">
        <v>12</v>
      </c>
      <c r="B601" s="92" t="s">
        <v>1112</v>
      </c>
      <c r="C601" s="78" t="s">
        <v>999</v>
      </c>
      <c r="D601" s="77" t="s">
        <v>1093</v>
      </c>
      <c r="E601" s="79">
        <v>18.3</v>
      </c>
      <c r="F601" s="79">
        <v>5.7</v>
      </c>
      <c r="G601" s="79" t="s">
        <v>1002</v>
      </c>
      <c r="H601" s="79"/>
      <c r="I601" s="22"/>
    </row>
    <row r="602" spans="1:9" ht="30" x14ac:dyDescent="0.25">
      <c r="A602" s="79">
        <v>13</v>
      </c>
      <c r="B602" s="84" t="s">
        <v>1117</v>
      </c>
      <c r="C602" s="78" t="s">
        <v>999</v>
      </c>
      <c r="D602" s="77" t="s">
        <v>1094</v>
      </c>
      <c r="E602" s="120">
        <v>25</v>
      </c>
      <c r="F602" s="79">
        <v>4</v>
      </c>
      <c r="G602" s="79" t="s">
        <v>1002</v>
      </c>
      <c r="H602" s="79"/>
      <c r="I602" s="22"/>
    </row>
    <row r="603" spans="1:9" ht="45" x14ac:dyDescent="0.25">
      <c r="A603" s="79">
        <v>14</v>
      </c>
      <c r="B603" s="83" t="s">
        <v>1118</v>
      </c>
      <c r="C603" s="78" t="s">
        <v>999</v>
      </c>
      <c r="D603" s="77" t="s">
        <v>1095</v>
      </c>
      <c r="E603" s="79">
        <v>13.65</v>
      </c>
      <c r="F603" s="79" t="s">
        <v>1003</v>
      </c>
      <c r="G603" s="77" t="s">
        <v>1000</v>
      </c>
      <c r="H603" s="79"/>
      <c r="I603" s="22"/>
    </row>
    <row r="604" spans="1:9" ht="30" x14ac:dyDescent="0.25">
      <c r="A604" s="79">
        <v>15</v>
      </c>
      <c r="B604" s="84" t="s">
        <v>1119</v>
      </c>
      <c r="C604" s="79" t="s">
        <v>1004</v>
      </c>
      <c r="D604" s="77" t="s">
        <v>1086</v>
      </c>
      <c r="E604" s="77">
        <v>6</v>
      </c>
      <c r="F604" s="79">
        <v>4</v>
      </c>
      <c r="G604" s="79" t="s">
        <v>1005</v>
      </c>
      <c r="H604" s="79"/>
      <c r="I604" s="22"/>
    </row>
    <row r="605" spans="1:9" ht="30" x14ac:dyDescent="0.25">
      <c r="A605" s="79">
        <v>16</v>
      </c>
      <c r="B605" s="84" t="s">
        <v>1120</v>
      </c>
      <c r="C605" s="79" t="s">
        <v>1004</v>
      </c>
      <c r="D605" s="77" t="s">
        <v>1087</v>
      </c>
      <c r="E605" s="77">
        <v>6</v>
      </c>
      <c r="F605" s="79">
        <v>4</v>
      </c>
      <c r="G605" s="79" t="s">
        <v>1005</v>
      </c>
      <c r="H605" s="79"/>
      <c r="I605" s="22"/>
    </row>
    <row r="606" spans="1:9" ht="30" x14ac:dyDescent="0.25">
      <c r="A606" s="79">
        <v>17</v>
      </c>
      <c r="B606" s="84" t="s">
        <v>1121</v>
      </c>
      <c r="C606" s="79" t="s">
        <v>1006</v>
      </c>
      <c r="D606" s="77" t="s">
        <v>1088</v>
      </c>
      <c r="E606" s="77">
        <v>8</v>
      </c>
      <c r="F606" s="79">
        <v>4</v>
      </c>
      <c r="G606" s="77" t="s">
        <v>1174</v>
      </c>
      <c r="H606" s="79"/>
      <c r="I606" s="22"/>
    </row>
    <row r="607" spans="1:9" ht="30" x14ac:dyDescent="0.25">
      <c r="A607" s="79">
        <v>18</v>
      </c>
      <c r="B607" s="84" t="s">
        <v>1122</v>
      </c>
      <c r="C607" s="78" t="s">
        <v>1008</v>
      </c>
      <c r="D607" s="77" t="s">
        <v>1096</v>
      </c>
      <c r="E607" s="77">
        <v>250</v>
      </c>
      <c r="F607" s="79">
        <v>10</v>
      </c>
      <c r="G607" s="79" t="s">
        <v>506</v>
      </c>
      <c r="H607" s="79"/>
      <c r="I607" s="22"/>
    </row>
  </sheetData>
  <mergeCells count="54">
    <mergeCell ref="B480:D480"/>
    <mergeCell ref="A586:D586"/>
    <mergeCell ref="A513:D513"/>
    <mergeCell ref="A514:G514"/>
    <mergeCell ref="A516:D516"/>
    <mergeCell ref="A553:G553"/>
    <mergeCell ref="A167:G167"/>
    <mergeCell ref="A582:D582"/>
    <mergeCell ref="A504:G504"/>
    <mergeCell ref="A503:D503"/>
    <mergeCell ref="A507:D507"/>
    <mergeCell ref="A508:G508"/>
    <mergeCell ref="A222:D222"/>
    <mergeCell ref="A176:D176"/>
    <mergeCell ref="A481:G481"/>
    <mergeCell ref="A500:G500"/>
    <mergeCell ref="A499:D499"/>
    <mergeCell ref="A479:D479"/>
    <mergeCell ref="A524:D524"/>
    <mergeCell ref="A525:G525"/>
    <mergeCell ref="A523:D523"/>
    <mergeCell ref="A552:D552"/>
    <mergeCell ref="A1:A2"/>
    <mergeCell ref="C1:D1"/>
    <mergeCell ref="A452:D452"/>
    <mergeCell ref="A177:G177"/>
    <mergeCell ref="A442:D442"/>
    <mergeCell ref="E1:E2"/>
    <mergeCell ref="F1:F2"/>
    <mergeCell ref="G1:G2"/>
    <mergeCell ref="A248:D248"/>
    <mergeCell ref="A443:G443"/>
    <mergeCell ref="A3:G3"/>
    <mergeCell ref="A146:D146"/>
    <mergeCell ref="A147:G147"/>
    <mergeCell ref="A166:D166"/>
    <mergeCell ref="A249:D249"/>
    <mergeCell ref="A316:G316"/>
    <mergeCell ref="A588:I588"/>
    <mergeCell ref="A250:G250"/>
    <mergeCell ref="A223:G223"/>
    <mergeCell ref="A315:D315"/>
    <mergeCell ref="A464:G464"/>
    <mergeCell ref="A460:G460"/>
    <mergeCell ref="A463:D463"/>
    <mergeCell ref="A456:G456"/>
    <mergeCell ref="A453:G453"/>
    <mergeCell ref="A455:D455"/>
    <mergeCell ref="A459:D459"/>
    <mergeCell ref="A583:G583"/>
    <mergeCell ref="A517:G517"/>
    <mergeCell ref="A519:D519"/>
    <mergeCell ref="A520:G520"/>
    <mergeCell ref="A585:D585"/>
  </mergeCells>
  <phoneticPr fontId="14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60FB-4AE1-4D65-A119-7E45BCCCEC85}">
  <dimension ref="A2:F41"/>
  <sheetViews>
    <sheetView topLeftCell="A7" workbookViewId="0">
      <selection activeCell="A22" sqref="A22:XFD22"/>
    </sheetView>
  </sheetViews>
  <sheetFormatPr defaultRowHeight="15" x14ac:dyDescent="0.25"/>
  <cols>
    <col min="1" max="1" width="6.28515625" customWidth="1"/>
    <col min="2" max="2" width="27.42578125" customWidth="1"/>
    <col min="3" max="3" width="24.7109375" customWidth="1"/>
    <col min="4" max="4" width="10" customWidth="1"/>
  </cols>
  <sheetData>
    <row r="2" spans="1:6" x14ac:dyDescent="0.25">
      <c r="A2" s="183" t="s">
        <v>591</v>
      </c>
      <c r="B2" s="183"/>
      <c r="C2" s="183"/>
      <c r="D2" s="183"/>
      <c r="E2" s="183"/>
      <c r="F2" s="183"/>
    </row>
    <row r="3" spans="1:6" x14ac:dyDescent="0.25">
      <c r="A3" t="s">
        <v>506</v>
      </c>
      <c r="B3" t="s">
        <v>506</v>
      </c>
      <c r="D3" s="2" t="s">
        <v>1153</v>
      </c>
      <c r="E3" s="2" t="s">
        <v>1154</v>
      </c>
      <c r="F3" s="2" t="s">
        <v>1155</v>
      </c>
    </row>
    <row r="4" spans="1:6" x14ac:dyDescent="0.25">
      <c r="A4" s="104">
        <v>1</v>
      </c>
      <c r="B4" s="22" t="s">
        <v>679</v>
      </c>
      <c r="C4" s="22"/>
      <c r="D4" s="22" t="s">
        <v>506</v>
      </c>
      <c r="E4" s="22" t="s">
        <v>506</v>
      </c>
      <c r="F4" s="22" t="s">
        <v>506</v>
      </c>
    </row>
    <row r="5" spans="1:6" x14ac:dyDescent="0.25">
      <c r="A5" s="104">
        <v>2</v>
      </c>
      <c r="B5" s="22" t="s">
        <v>583</v>
      </c>
      <c r="C5" s="22"/>
      <c r="D5" s="22"/>
      <c r="E5" s="22"/>
      <c r="F5" s="22" t="s">
        <v>506</v>
      </c>
    </row>
    <row r="6" spans="1:6" x14ac:dyDescent="0.25">
      <c r="A6" s="104">
        <v>3</v>
      </c>
      <c r="B6" s="22" t="s">
        <v>680</v>
      </c>
      <c r="C6" s="22"/>
      <c r="D6" s="22"/>
      <c r="E6" s="22"/>
      <c r="F6" s="22" t="s">
        <v>506</v>
      </c>
    </row>
    <row r="7" spans="1:6" x14ac:dyDescent="0.25">
      <c r="A7" s="104">
        <v>4</v>
      </c>
      <c r="B7" s="22" t="s">
        <v>681</v>
      </c>
      <c r="C7" s="22"/>
      <c r="D7" s="22"/>
      <c r="E7" s="22"/>
      <c r="F7" s="22" t="s">
        <v>506</v>
      </c>
    </row>
    <row r="8" spans="1:6" x14ac:dyDescent="0.25">
      <c r="A8" s="104">
        <v>5</v>
      </c>
      <c r="B8" s="22" t="s">
        <v>582</v>
      </c>
      <c r="C8" s="22"/>
      <c r="D8" s="22"/>
      <c r="E8" s="22" t="s">
        <v>506</v>
      </c>
      <c r="F8" s="22" t="s">
        <v>506</v>
      </c>
    </row>
    <row r="9" spans="1:6" x14ac:dyDescent="0.25">
      <c r="A9" s="104">
        <v>6</v>
      </c>
      <c r="B9" s="22" t="s">
        <v>580</v>
      </c>
      <c r="C9" s="22"/>
      <c r="D9" s="22"/>
      <c r="E9" s="22"/>
      <c r="F9" s="22" t="s">
        <v>506</v>
      </c>
    </row>
    <row r="10" spans="1:6" x14ac:dyDescent="0.25">
      <c r="A10" s="104">
        <v>7</v>
      </c>
      <c r="B10" s="22" t="s">
        <v>547</v>
      </c>
      <c r="C10" s="22"/>
      <c r="D10" s="22"/>
      <c r="E10" s="22"/>
      <c r="F10" s="22" t="s">
        <v>506</v>
      </c>
    </row>
    <row r="11" spans="1:6" x14ac:dyDescent="0.25">
      <c r="A11" s="104">
        <v>8</v>
      </c>
      <c r="B11" s="22" t="s">
        <v>674</v>
      </c>
      <c r="C11" s="22"/>
      <c r="D11" s="22"/>
      <c r="E11" s="22"/>
      <c r="F11" s="22" t="s">
        <v>506</v>
      </c>
    </row>
    <row r="12" spans="1:6" x14ac:dyDescent="0.25">
      <c r="A12" s="104">
        <v>9</v>
      </c>
      <c r="B12" s="22" t="s">
        <v>675</v>
      </c>
      <c r="C12" s="22"/>
      <c r="D12" s="22"/>
      <c r="E12" s="22"/>
      <c r="F12" s="22" t="s">
        <v>506</v>
      </c>
    </row>
    <row r="13" spans="1:6" x14ac:dyDescent="0.25">
      <c r="A13" s="104">
        <v>10</v>
      </c>
      <c r="B13" s="22" t="s">
        <v>676</v>
      </c>
      <c r="C13" s="22"/>
      <c r="D13" s="22"/>
      <c r="E13" s="22"/>
      <c r="F13" s="22" t="s">
        <v>506</v>
      </c>
    </row>
    <row r="14" spans="1:6" x14ac:dyDescent="0.25">
      <c r="A14" s="104">
        <v>11</v>
      </c>
      <c r="B14" s="22" t="s">
        <v>677</v>
      </c>
      <c r="C14" s="22"/>
      <c r="D14" s="22"/>
      <c r="E14" s="22"/>
      <c r="F14" s="22" t="s">
        <v>506</v>
      </c>
    </row>
    <row r="15" spans="1:6" x14ac:dyDescent="0.25">
      <c r="A15" s="104">
        <v>12</v>
      </c>
      <c r="B15" s="22" t="s">
        <v>581</v>
      </c>
      <c r="C15" s="22"/>
      <c r="D15" s="22"/>
      <c r="E15" s="22"/>
      <c r="F15" s="22" t="s">
        <v>506</v>
      </c>
    </row>
    <row r="16" spans="1:6" x14ac:dyDescent="0.25">
      <c r="A16" s="104">
        <v>13</v>
      </c>
      <c r="B16" s="22" t="s">
        <v>549</v>
      </c>
      <c r="C16" s="22"/>
      <c r="D16" s="22"/>
      <c r="E16" s="22"/>
      <c r="F16" s="22" t="s">
        <v>506</v>
      </c>
    </row>
    <row r="17" spans="1:6" x14ac:dyDescent="0.25">
      <c r="A17" s="104">
        <v>14</v>
      </c>
      <c r="B17" s="22" t="s">
        <v>678</v>
      </c>
      <c r="C17" s="22"/>
      <c r="D17" s="22"/>
      <c r="E17" s="22"/>
      <c r="F17" s="22" t="s">
        <v>506</v>
      </c>
    </row>
    <row r="18" spans="1:6" x14ac:dyDescent="0.25">
      <c r="A18" s="104">
        <v>15</v>
      </c>
      <c r="B18" s="22" t="s">
        <v>584</v>
      </c>
      <c r="C18" s="22"/>
      <c r="D18" s="22"/>
      <c r="E18" s="22"/>
      <c r="F18" s="22" t="s">
        <v>506</v>
      </c>
    </row>
    <row r="19" spans="1:6" x14ac:dyDescent="0.25">
      <c r="A19" s="104">
        <v>16</v>
      </c>
      <c r="B19" s="22" t="s">
        <v>585</v>
      </c>
      <c r="C19" s="22"/>
      <c r="D19" s="22"/>
      <c r="E19" s="22"/>
      <c r="F19" s="22" t="s">
        <v>506</v>
      </c>
    </row>
    <row r="20" spans="1:6" x14ac:dyDescent="0.25">
      <c r="A20" s="104">
        <v>17</v>
      </c>
      <c r="B20" s="22" t="s">
        <v>586</v>
      </c>
      <c r="C20" s="22"/>
      <c r="D20" s="22"/>
      <c r="E20" s="22"/>
      <c r="F20" s="22" t="s">
        <v>506</v>
      </c>
    </row>
    <row r="25" spans="1:6" x14ac:dyDescent="0.25">
      <c r="A25" s="104">
        <v>1</v>
      </c>
      <c r="B25" s="22" t="s">
        <v>679</v>
      </c>
      <c r="C25" s="22"/>
      <c r="D25" s="22" t="s">
        <v>506</v>
      </c>
      <c r="E25" s="22" t="s">
        <v>506</v>
      </c>
      <c r="F25" s="22" t="s">
        <v>506</v>
      </c>
    </row>
    <row r="26" spans="1:6" x14ac:dyDescent="0.25">
      <c r="A26" s="104">
        <v>2</v>
      </c>
      <c r="B26" s="22" t="s">
        <v>583</v>
      </c>
      <c r="C26" s="22"/>
      <c r="D26" s="22"/>
      <c r="E26" s="22"/>
      <c r="F26" s="22" t="s">
        <v>506</v>
      </c>
    </row>
    <row r="27" spans="1:6" x14ac:dyDescent="0.25">
      <c r="A27" s="104">
        <v>3</v>
      </c>
      <c r="B27" s="22" t="s">
        <v>680</v>
      </c>
      <c r="C27" s="22"/>
      <c r="D27" s="22"/>
      <c r="E27" s="22"/>
      <c r="F27" s="22" t="s">
        <v>506</v>
      </c>
    </row>
    <row r="28" spans="1:6" x14ac:dyDescent="0.25">
      <c r="A28" s="104">
        <v>4</v>
      </c>
      <c r="B28" s="22" t="s">
        <v>681</v>
      </c>
      <c r="C28" s="22"/>
      <c r="D28" s="22"/>
      <c r="E28" s="22"/>
      <c r="F28" s="22" t="s">
        <v>506</v>
      </c>
    </row>
    <row r="29" spans="1:6" x14ac:dyDescent="0.25">
      <c r="A29" s="104">
        <v>5</v>
      </c>
      <c r="B29" s="22" t="s">
        <v>582</v>
      </c>
      <c r="C29" s="22"/>
      <c r="D29" s="22"/>
      <c r="E29" s="22" t="s">
        <v>506</v>
      </c>
      <c r="F29" s="22" t="s">
        <v>506</v>
      </c>
    </row>
    <row r="30" spans="1:6" x14ac:dyDescent="0.25">
      <c r="A30" s="104">
        <v>6</v>
      </c>
      <c r="B30" s="22" t="s">
        <v>580</v>
      </c>
      <c r="C30" s="22"/>
      <c r="D30" s="22"/>
      <c r="E30" s="22"/>
      <c r="F30" s="22" t="s">
        <v>506</v>
      </c>
    </row>
    <row r="31" spans="1:6" x14ac:dyDescent="0.25">
      <c r="A31" s="104">
        <v>7</v>
      </c>
      <c r="B31" s="22" t="s">
        <v>547</v>
      </c>
      <c r="C31" s="22"/>
      <c r="D31" s="22"/>
      <c r="E31" s="22"/>
      <c r="F31" s="22" t="s">
        <v>506</v>
      </c>
    </row>
    <row r="32" spans="1:6" x14ac:dyDescent="0.25">
      <c r="A32" s="104">
        <v>8</v>
      </c>
      <c r="B32" s="22" t="s">
        <v>674</v>
      </c>
      <c r="C32" s="22"/>
      <c r="D32" s="22"/>
      <c r="E32" s="22"/>
      <c r="F32" s="22" t="s">
        <v>506</v>
      </c>
    </row>
    <row r="33" spans="1:6" x14ac:dyDescent="0.25">
      <c r="A33" s="104">
        <v>9</v>
      </c>
      <c r="B33" s="22" t="s">
        <v>675</v>
      </c>
      <c r="C33" s="22"/>
      <c r="D33" s="22"/>
      <c r="E33" s="22"/>
      <c r="F33" s="22" t="s">
        <v>506</v>
      </c>
    </row>
    <row r="34" spans="1:6" x14ac:dyDescent="0.25">
      <c r="A34" s="104">
        <v>10</v>
      </c>
      <c r="B34" s="22" t="s">
        <v>676</v>
      </c>
      <c r="C34" s="22"/>
      <c r="D34" s="22"/>
      <c r="E34" s="22"/>
      <c r="F34" s="22" t="s">
        <v>506</v>
      </c>
    </row>
    <row r="35" spans="1:6" x14ac:dyDescent="0.25">
      <c r="A35" s="104">
        <v>11</v>
      </c>
      <c r="B35" s="22" t="s">
        <v>677</v>
      </c>
      <c r="C35" s="22"/>
      <c r="D35" s="22"/>
      <c r="E35" s="22"/>
      <c r="F35" s="22" t="s">
        <v>506</v>
      </c>
    </row>
    <row r="36" spans="1:6" x14ac:dyDescent="0.25">
      <c r="A36" s="104">
        <v>12</v>
      </c>
      <c r="B36" s="22" t="s">
        <v>581</v>
      </c>
      <c r="C36" s="22"/>
      <c r="D36" s="22"/>
      <c r="E36" s="22"/>
      <c r="F36" s="22" t="s">
        <v>506</v>
      </c>
    </row>
    <row r="37" spans="1:6" x14ac:dyDescent="0.25">
      <c r="A37" s="104">
        <v>13</v>
      </c>
      <c r="B37" s="22" t="s">
        <v>549</v>
      </c>
      <c r="C37" s="22"/>
      <c r="D37" s="22"/>
      <c r="E37" s="22"/>
      <c r="F37" s="22" t="s">
        <v>506</v>
      </c>
    </row>
    <row r="38" spans="1:6" x14ac:dyDescent="0.25">
      <c r="A38" s="104">
        <v>14</v>
      </c>
      <c r="B38" s="22" t="s">
        <v>678</v>
      </c>
      <c r="C38" s="22"/>
      <c r="D38" s="22"/>
      <c r="E38" s="22"/>
      <c r="F38" s="22" t="s">
        <v>506</v>
      </c>
    </row>
    <row r="39" spans="1:6" x14ac:dyDescent="0.25">
      <c r="A39" s="104">
        <v>15</v>
      </c>
      <c r="B39" s="22" t="s">
        <v>584</v>
      </c>
      <c r="C39" s="22"/>
      <c r="D39" s="22"/>
      <c r="E39" s="22"/>
      <c r="F39" s="22" t="s">
        <v>506</v>
      </c>
    </row>
    <row r="40" spans="1:6" x14ac:dyDescent="0.25">
      <c r="A40" s="104">
        <v>16</v>
      </c>
      <c r="B40" s="22" t="s">
        <v>585</v>
      </c>
      <c r="C40" s="22"/>
      <c r="D40" s="22"/>
      <c r="E40" s="22"/>
      <c r="F40" s="22" t="s">
        <v>506</v>
      </c>
    </row>
    <row r="41" spans="1:6" x14ac:dyDescent="0.25">
      <c r="A41" s="104">
        <v>17</v>
      </c>
      <c r="B41" s="22" t="s">
        <v>586</v>
      </c>
      <c r="C41" s="22"/>
      <c r="D41" s="22"/>
      <c r="E41" s="22"/>
      <c r="F41" s="22" t="s">
        <v>506</v>
      </c>
    </row>
  </sheetData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4B11-6C48-4B9F-ABA5-8769D91ABE76}">
  <dimension ref="A2:XFC14"/>
  <sheetViews>
    <sheetView workbookViewId="0">
      <selection activeCell="B18" sqref="B18"/>
    </sheetView>
  </sheetViews>
  <sheetFormatPr defaultRowHeight="15" x14ac:dyDescent="0.25"/>
  <sheetData>
    <row r="2" spans="1:3 16383:16383" x14ac:dyDescent="0.25">
      <c r="A2" t="s">
        <v>633</v>
      </c>
      <c r="B2" t="s">
        <v>634</v>
      </c>
    </row>
    <row r="3" spans="1:3 16383:16383" x14ac:dyDescent="0.25">
      <c r="B3" s="37">
        <v>4890</v>
      </c>
    </row>
    <row r="4" spans="1:3 16383:16383" x14ac:dyDescent="0.25">
      <c r="B4" s="37">
        <v>3750</v>
      </c>
    </row>
    <row r="5" spans="1:3 16383:16383" x14ac:dyDescent="0.25">
      <c r="B5" s="37">
        <v>3840</v>
      </c>
    </row>
    <row r="6" spans="1:3 16383:16383" x14ac:dyDescent="0.25">
      <c r="B6" s="37">
        <v>876</v>
      </c>
    </row>
    <row r="7" spans="1:3 16383:16383" x14ac:dyDescent="0.25">
      <c r="B7" s="37">
        <v>2484</v>
      </c>
    </row>
    <row r="8" spans="1:3 16383:16383" x14ac:dyDescent="0.25">
      <c r="B8" s="37">
        <v>7554</v>
      </c>
    </row>
    <row r="9" spans="1:3 16383:16383" x14ac:dyDescent="0.25">
      <c r="B9" s="37">
        <v>6918</v>
      </c>
    </row>
    <row r="10" spans="1:3 16383:16383" x14ac:dyDescent="0.25">
      <c r="B10" s="37">
        <v>3480</v>
      </c>
    </row>
    <row r="11" spans="1:3 16383:16383" x14ac:dyDescent="0.25">
      <c r="B11" s="37">
        <v>4452</v>
      </c>
    </row>
    <row r="12" spans="1:3 16383:16383" x14ac:dyDescent="0.25">
      <c r="B12" s="37">
        <v>4980</v>
      </c>
      <c r="XFC12">
        <f>SUM(A12:XFB12)</f>
        <v>4980</v>
      </c>
    </row>
    <row r="13" spans="1:3 16383:16383" x14ac:dyDescent="0.25">
      <c r="B13" s="37">
        <v>22668</v>
      </c>
    </row>
    <row r="14" spans="1:3 16383:16383" x14ac:dyDescent="0.25">
      <c r="B14" s="38">
        <f>SUM(B3:B13)</f>
        <v>65892</v>
      </c>
      <c r="C14" t="s">
        <v>636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</vt:lpstr>
      <vt:lpstr>Лист1</vt:lpstr>
      <vt:lpstr>расчеты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2026-09-25T02:22:05Z</dcterms:modified>
</cp:coreProperties>
</file>