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Отчет за 2019" sheetId="8" r:id="rId1"/>
    <sheet name="Изменения с примечанием" sheetId="7" state="hidden" r:id="rId2"/>
    <sheet name="Отчет за 2020" sheetId="9" r:id="rId3"/>
    <sheet name="Результативность Подпрограмм" sheetId="10" r:id="rId4"/>
    <sheet name="Изменения 0" sheetId="6" state="hidden" r:id="rId5"/>
  </sheets>
  <calcPr calcId="162913"/>
</workbook>
</file>

<file path=xl/calcChain.xml><?xml version="1.0" encoding="utf-8"?>
<calcChain xmlns="http://schemas.openxmlformats.org/spreadsheetml/2006/main">
  <c r="N59" i="10" l="1"/>
  <c r="R76" i="9"/>
  <c r="N68" i="10"/>
  <c r="N69" i="10" s="1"/>
  <c r="N67" i="10"/>
  <c r="N66" i="10"/>
  <c r="N65" i="10"/>
  <c r="N64" i="10"/>
  <c r="N63" i="10"/>
  <c r="N62" i="10"/>
  <c r="N61" i="10"/>
  <c r="N60" i="10"/>
  <c r="N57" i="10"/>
  <c r="N56" i="10"/>
  <c r="K59" i="10"/>
  <c r="K69" i="10"/>
  <c r="K68" i="10"/>
  <c r="K67" i="10"/>
  <c r="K66" i="10"/>
  <c r="K65" i="10"/>
  <c r="K64" i="10"/>
  <c r="K63" i="10"/>
  <c r="K62" i="10"/>
  <c r="K61" i="10"/>
  <c r="K60" i="10"/>
  <c r="K56" i="10"/>
  <c r="K57" i="10" s="1"/>
  <c r="E13" i="9" l="1"/>
  <c r="E14" i="9"/>
  <c r="C25" i="9"/>
  <c r="D25" i="9"/>
  <c r="Q35" i="10"/>
  <c r="S6" i="10"/>
  <c r="R6" i="10"/>
  <c r="Q6" i="10"/>
  <c r="S27" i="10"/>
  <c r="R27" i="10"/>
  <c r="Q27" i="10"/>
  <c r="S24" i="10"/>
  <c r="R24" i="10"/>
  <c r="Q24" i="10"/>
  <c r="S45" i="10"/>
  <c r="R45" i="10"/>
  <c r="S35" i="10"/>
  <c r="R35" i="10"/>
  <c r="S19" i="10"/>
  <c r="R19" i="10"/>
  <c r="Q19" i="10"/>
  <c r="S12" i="10"/>
  <c r="R12" i="10"/>
  <c r="Q12" i="10"/>
  <c r="S9" i="10"/>
  <c r="S7" i="10"/>
  <c r="R7" i="10"/>
  <c r="Q7" i="10"/>
  <c r="M45" i="10"/>
  <c r="L45" i="10"/>
  <c r="K45" i="10"/>
  <c r="M35" i="10"/>
  <c r="L35" i="10"/>
  <c r="K35" i="10"/>
  <c r="M19" i="10"/>
  <c r="L19" i="10"/>
  <c r="K19" i="10"/>
  <c r="M12" i="10"/>
  <c r="L12" i="10"/>
  <c r="K12" i="10"/>
  <c r="M9" i="10"/>
  <c r="L9" i="10"/>
  <c r="K9" i="10"/>
  <c r="M7" i="10"/>
  <c r="L7" i="10"/>
  <c r="K7" i="10"/>
  <c r="M6" i="10"/>
  <c r="L6" i="10"/>
  <c r="K6" i="10"/>
  <c r="G45" i="10"/>
  <c r="F45" i="10"/>
  <c r="E45" i="10"/>
  <c r="G12" i="10"/>
  <c r="F12" i="10"/>
  <c r="E12" i="10"/>
  <c r="G35" i="10"/>
  <c r="F35" i="10"/>
  <c r="E35" i="10"/>
  <c r="G6" i="10"/>
  <c r="G9" i="10"/>
  <c r="E11" i="10"/>
  <c r="E9" i="10" s="1"/>
  <c r="G19" i="10"/>
  <c r="F19" i="10"/>
  <c r="E20" i="10"/>
  <c r="E19" i="10" s="1"/>
  <c r="F11" i="10"/>
  <c r="F6" i="10" s="1"/>
  <c r="S18" i="10" l="1"/>
  <c r="R18" i="10"/>
  <c r="R5" i="10" s="1"/>
  <c r="F58" i="10" s="1"/>
  <c r="Q18" i="10"/>
  <c r="Q5" i="10" s="1"/>
  <c r="E58" i="10" s="1"/>
  <c r="S5" i="10"/>
  <c r="G58" i="10" s="1"/>
  <c r="G59" i="10" s="1"/>
  <c r="K18" i="10"/>
  <c r="K5" i="10" s="1"/>
  <c r="L18" i="10"/>
  <c r="L5" i="10" s="1"/>
  <c r="M18" i="10"/>
  <c r="M5" i="10" s="1"/>
  <c r="G18" i="10"/>
  <c r="F18" i="10"/>
  <c r="F5" i="10" s="1"/>
  <c r="F55" i="10" s="1"/>
  <c r="F56" i="10" s="1"/>
  <c r="F57" i="10" s="1"/>
  <c r="F60" i="10" s="1"/>
  <c r="F61" i="10" s="1"/>
  <c r="F62" i="10" s="1"/>
  <c r="F63" i="10" s="1"/>
  <c r="F64" i="10" s="1"/>
  <c r="F65" i="10" s="1"/>
  <c r="F66" i="10" s="1"/>
  <c r="F67" i="10" s="1"/>
  <c r="F68" i="10" s="1"/>
  <c r="G5" i="10"/>
  <c r="G55" i="10" s="1"/>
  <c r="G56" i="10" s="1"/>
  <c r="G57" i="10" s="1"/>
  <c r="G60" i="10" s="1"/>
  <c r="G61" i="10" s="1"/>
  <c r="G62" i="10" s="1"/>
  <c r="G63" i="10" s="1"/>
  <c r="G64" i="10" s="1"/>
  <c r="G65" i="10" s="1"/>
  <c r="G66" i="10" s="1"/>
  <c r="G67" i="10" s="1"/>
  <c r="G68" i="10" s="1"/>
  <c r="E6" i="10"/>
  <c r="F9" i="10"/>
  <c r="E18" i="10"/>
  <c r="F59" i="10" l="1"/>
  <c r="E5" i="10"/>
  <c r="E55" i="10" s="1"/>
  <c r="E56" i="10" s="1"/>
  <c r="E57" i="10" s="1"/>
  <c r="E60" i="10" s="1"/>
  <c r="E61" i="10" s="1"/>
  <c r="E62" i="10" s="1"/>
  <c r="E63" i="10" s="1"/>
  <c r="E64" i="10" s="1"/>
  <c r="E65" i="10" s="1"/>
  <c r="E66" i="10" s="1"/>
  <c r="E67" i="10" s="1"/>
  <c r="E68" i="10" s="1"/>
  <c r="D81" i="9"/>
  <c r="C81" i="9"/>
  <c r="D95" i="9"/>
  <c r="C95" i="9"/>
  <c r="N25" i="9"/>
  <c r="M25" i="9"/>
  <c r="K25" i="9"/>
  <c r="I25" i="9"/>
  <c r="H25" i="9"/>
  <c r="E59" i="10" l="1"/>
  <c r="H59" i="10" s="1"/>
  <c r="P381" i="9"/>
  <c r="P379" i="9"/>
  <c r="E381" i="9"/>
  <c r="E379" i="9"/>
  <c r="D354" i="9"/>
  <c r="C354" i="9"/>
  <c r="O348" i="9"/>
  <c r="O354" i="9"/>
  <c r="N354" i="9"/>
  <c r="M354" i="9"/>
  <c r="L354" i="9"/>
  <c r="K354" i="9"/>
  <c r="J354" i="9"/>
  <c r="I354" i="9"/>
  <c r="H354" i="9"/>
  <c r="H348" i="9" s="1"/>
  <c r="G354" i="9"/>
  <c r="F354" i="9"/>
  <c r="O366" i="9"/>
  <c r="N366" i="9"/>
  <c r="M366" i="9"/>
  <c r="L366" i="9"/>
  <c r="K366" i="9"/>
  <c r="J366" i="9"/>
  <c r="I366" i="9"/>
  <c r="H366" i="9"/>
  <c r="G366" i="9"/>
  <c r="F366" i="9"/>
  <c r="P372" i="9"/>
  <c r="P360" i="9"/>
  <c r="E372" i="9"/>
  <c r="E366" i="9"/>
  <c r="E360" i="9"/>
  <c r="D366" i="9"/>
  <c r="C366" i="9"/>
  <c r="P340" i="9"/>
  <c r="O333" i="9"/>
  <c r="N333" i="9"/>
  <c r="M333" i="9"/>
  <c r="L333" i="9"/>
  <c r="K333" i="9"/>
  <c r="P333" i="9" s="1"/>
  <c r="J333" i="9"/>
  <c r="I333" i="9"/>
  <c r="H333" i="9"/>
  <c r="G333" i="9"/>
  <c r="F333" i="9"/>
  <c r="D333" i="9"/>
  <c r="C333" i="9"/>
  <c r="E340" i="9"/>
  <c r="O319" i="9"/>
  <c r="N319" i="9"/>
  <c r="M319" i="9"/>
  <c r="L319" i="9"/>
  <c r="K319" i="9"/>
  <c r="J319" i="9"/>
  <c r="I319" i="9"/>
  <c r="H319" i="9"/>
  <c r="G319" i="9"/>
  <c r="F319" i="9"/>
  <c r="D319" i="9"/>
  <c r="C319" i="9"/>
  <c r="E326" i="9"/>
  <c r="P326" i="9"/>
  <c r="O298" i="9"/>
  <c r="N298" i="9"/>
  <c r="M298" i="9"/>
  <c r="L298" i="9"/>
  <c r="L291" i="9" s="1"/>
  <c r="K298" i="9"/>
  <c r="K291" i="9" s="1"/>
  <c r="J298" i="9"/>
  <c r="I298" i="9"/>
  <c r="H298" i="9"/>
  <c r="G298" i="9"/>
  <c r="F298" i="9"/>
  <c r="D298" i="9"/>
  <c r="E298" i="9" s="1"/>
  <c r="C298" i="9"/>
  <c r="P312" i="9"/>
  <c r="E312" i="9"/>
  <c r="P305" i="9"/>
  <c r="E305" i="9"/>
  <c r="O241" i="9"/>
  <c r="N241" i="9"/>
  <c r="M241" i="9"/>
  <c r="L241" i="9"/>
  <c r="K241" i="9"/>
  <c r="J241" i="9"/>
  <c r="I241" i="9"/>
  <c r="H241" i="9"/>
  <c r="G241" i="9"/>
  <c r="F241" i="9"/>
  <c r="P241" i="9" s="1"/>
  <c r="P283" i="9"/>
  <c r="P276" i="9"/>
  <c r="P269" i="9"/>
  <c r="P262" i="9"/>
  <c r="P255" i="9"/>
  <c r="E283" i="9"/>
  <c r="E241" i="9"/>
  <c r="E276" i="9"/>
  <c r="E269" i="9"/>
  <c r="E262" i="9"/>
  <c r="E255" i="9"/>
  <c r="E248" i="9"/>
  <c r="P248" i="9"/>
  <c r="D227" i="9"/>
  <c r="C227" i="9"/>
  <c r="O227" i="9"/>
  <c r="N227" i="9"/>
  <c r="M227" i="9"/>
  <c r="L227" i="9"/>
  <c r="K227" i="9"/>
  <c r="P227" i="9" s="1"/>
  <c r="J227" i="9"/>
  <c r="I227" i="9"/>
  <c r="H227" i="9"/>
  <c r="G227" i="9"/>
  <c r="F227" i="9"/>
  <c r="P234" i="9"/>
  <c r="E234" i="9"/>
  <c r="E213" i="9"/>
  <c r="E220" i="9"/>
  <c r="P220" i="9"/>
  <c r="O213" i="9"/>
  <c r="N213" i="9"/>
  <c r="M213" i="9"/>
  <c r="L213" i="9"/>
  <c r="K213" i="9"/>
  <c r="J213" i="9"/>
  <c r="I213" i="9"/>
  <c r="H213" i="9"/>
  <c r="G213" i="9"/>
  <c r="F213" i="9"/>
  <c r="O199" i="9"/>
  <c r="N199" i="9"/>
  <c r="M199" i="9"/>
  <c r="L199" i="9"/>
  <c r="K199" i="9"/>
  <c r="J199" i="9"/>
  <c r="I199" i="9"/>
  <c r="H199" i="9"/>
  <c r="G199" i="9"/>
  <c r="F199" i="9"/>
  <c r="D199" i="9"/>
  <c r="C199" i="9"/>
  <c r="P206" i="9"/>
  <c r="P199" i="9" s="1"/>
  <c r="E206" i="9"/>
  <c r="E199" i="9" s="1"/>
  <c r="O159" i="9"/>
  <c r="N159" i="9"/>
  <c r="M159" i="9"/>
  <c r="L159" i="9"/>
  <c r="K159" i="9"/>
  <c r="J159" i="9"/>
  <c r="I159" i="9"/>
  <c r="H159" i="9"/>
  <c r="G159" i="9"/>
  <c r="F159" i="9"/>
  <c r="P193" i="9"/>
  <c r="E193" i="9"/>
  <c r="P187" i="9"/>
  <c r="E187" i="9"/>
  <c r="P180" i="9"/>
  <c r="E180" i="9"/>
  <c r="P173" i="9"/>
  <c r="E173" i="9"/>
  <c r="P166" i="9"/>
  <c r="E159" i="9"/>
  <c r="E166" i="9"/>
  <c r="O138" i="9"/>
  <c r="N138" i="9"/>
  <c r="M138" i="9"/>
  <c r="L138" i="9"/>
  <c r="K138" i="9"/>
  <c r="J138" i="9"/>
  <c r="I138" i="9"/>
  <c r="H138" i="9"/>
  <c r="G138" i="9"/>
  <c r="F138" i="9"/>
  <c r="P152" i="9"/>
  <c r="E152" i="9"/>
  <c r="P145" i="9"/>
  <c r="E145" i="9"/>
  <c r="E138" i="9"/>
  <c r="O109" i="9"/>
  <c r="N109" i="9"/>
  <c r="M109" i="9"/>
  <c r="L109" i="9"/>
  <c r="K109" i="9"/>
  <c r="J109" i="9"/>
  <c r="I109" i="9"/>
  <c r="H109" i="9"/>
  <c r="G109" i="9"/>
  <c r="F109" i="9"/>
  <c r="O95" i="9"/>
  <c r="N95" i="9"/>
  <c r="M95" i="9"/>
  <c r="L95" i="9"/>
  <c r="K95" i="9"/>
  <c r="J95" i="9"/>
  <c r="I95" i="9"/>
  <c r="H95" i="9"/>
  <c r="G95" i="9"/>
  <c r="F95" i="9"/>
  <c r="O81" i="9"/>
  <c r="N81" i="9"/>
  <c r="N74" i="9" s="1"/>
  <c r="M81" i="9"/>
  <c r="L81" i="9"/>
  <c r="K81" i="9"/>
  <c r="J81" i="9"/>
  <c r="I81" i="9"/>
  <c r="H81" i="9"/>
  <c r="G81" i="9"/>
  <c r="F81" i="9"/>
  <c r="F74" i="9" s="1"/>
  <c r="P123" i="9"/>
  <c r="P116" i="9"/>
  <c r="P102" i="9"/>
  <c r="P88" i="9"/>
  <c r="E123" i="9"/>
  <c r="E116" i="9"/>
  <c r="E109" i="9"/>
  <c r="E102" i="9"/>
  <c r="E95" i="9"/>
  <c r="E88" i="9"/>
  <c r="E81" i="9"/>
  <c r="E74" i="9"/>
  <c r="E72" i="9"/>
  <c r="P31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0" i="9"/>
  <c r="P29" i="9"/>
  <c r="P28" i="9"/>
  <c r="P27" i="9"/>
  <c r="P26" i="9"/>
  <c r="E15" i="9"/>
  <c r="E11" i="9"/>
  <c r="F291" i="9" l="1"/>
  <c r="N291" i="9"/>
  <c r="K348" i="9"/>
  <c r="P348" i="9" s="1"/>
  <c r="M131" i="9"/>
  <c r="C131" i="9"/>
  <c r="G291" i="9"/>
  <c r="O291" i="9"/>
  <c r="L348" i="9"/>
  <c r="M291" i="9"/>
  <c r="J348" i="9"/>
  <c r="K74" i="9"/>
  <c r="P74" i="9" s="1"/>
  <c r="P213" i="9"/>
  <c r="H291" i="9"/>
  <c r="M348" i="9"/>
  <c r="E227" i="9"/>
  <c r="J74" i="9"/>
  <c r="I291" i="9"/>
  <c r="P354" i="9"/>
  <c r="N348" i="9"/>
  <c r="J291" i="9"/>
  <c r="G348" i="9"/>
  <c r="P291" i="9"/>
  <c r="D131" i="9"/>
  <c r="E131" i="9" s="1"/>
  <c r="I348" i="9"/>
  <c r="E354" i="9"/>
  <c r="N131" i="9"/>
  <c r="P298" i="9"/>
  <c r="G74" i="9"/>
  <c r="O74" i="9"/>
  <c r="J131" i="9"/>
  <c r="G131" i="9"/>
  <c r="H74" i="9"/>
  <c r="L74" i="9"/>
  <c r="K131" i="9"/>
  <c r="P159" i="9"/>
  <c r="H131" i="9"/>
  <c r="I74" i="9"/>
  <c r="M74" i="9"/>
  <c r="L131" i="9"/>
  <c r="O131" i="9"/>
  <c r="E291" i="9"/>
  <c r="I131" i="9"/>
  <c r="F348" i="9"/>
  <c r="E348" i="9"/>
  <c r="P366" i="9"/>
  <c r="E333" i="9"/>
  <c r="P319" i="9"/>
  <c r="E319" i="9"/>
  <c r="P95" i="9"/>
  <c r="P81" i="9"/>
  <c r="F131" i="9"/>
  <c r="P138" i="9"/>
  <c r="P109" i="9"/>
  <c r="E12" i="8"/>
  <c r="E14" i="8"/>
  <c r="E93" i="8"/>
  <c r="E92" i="8"/>
  <c r="E91" i="8"/>
  <c r="E90" i="8"/>
  <c r="E89" i="8"/>
  <c r="E88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3" i="8"/>
  <c r="E62" i="8"/>
  <c r="E61" i="8"/>
  <c r="E60" i="8"/>
  <c r="E59" i="8"/>
  <c r="E58" i="8"/>
  <c r="E57" i="8"/>
  <c r="E56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9" i="8"/>
  <c r="P93" i="8"/>
  <c r="P91" i="8"/>
  <c r="P90" i="8"/>
  <c r="P81" i="8"/>
  <c r="P79" i="8"/>
  <c r="P77" i="8"/>
  <c r="P73" i="8"/>
  <c r="P72" i="8"/>
  <c r="P69" i="8"/>
  <c r="P67" i="8"/>
  <c r="P68" i="8"/>
  <c r="P131" i="9" l="1"/>
  <c r="K61" i="8"/>
  <c r="K63" i="8" l="1"/>
  <c r="O88" i="8" l="1"/>
  <c r="N88" i="8"/>
  <c r="M88" i="8"/>
  <c r="L88" i="8"/>
  <c r="J88" i="8"/>
  <c r="I88" i="8"/>
  <c r="H88" i="8"/>
  <c r="G88" i="8"/>
  <c r="F89" i="8"/>
  <c r="K89" i="8"/>
  <c r="P89" i="8" s="1"/>
  <c r="K86" i="8"/>
  <c r="F86" i="8"/>
  <c r="K85" i="8"/>
  <c r="F85" i="8"/>
  <c r="N75" i="8"/>
  <c r="N65" i="8" s="1"/>
  <c r="I75" i="8"/>
  <c r="I65" i="8" s="1"/>
  <c r="I70" i="8"/>
  <c r="P86" i="8" l="1"/>
  <c r="P85" i="8"/>
  <c r="F92" i="8"/>
  <c r="F88" i="8" s="1"/>
  <c r="J91" i="8"/>
  <c r="H91" i="8"/>
  <c r="G91" i="8"/>
  <c r="F84" i="8"/>
  <c r="F83" i="8"/>
  <c r="F82" i="8"/>
  <c r="F80" i="8"/>
  <c r="J79" i="8"/>
  <c r="H79" i="8"/>
  <c r="G79" i="8"/>
  <c r="F78" i="8"/>
  <c r="J77" i="8"/>
  <c r="H77" i="8"/>
  <c r="G77" i="8"/>
  <c r="F76" i="8"/>
  <c r="J75" i="8"/>
  <c r="H75" i="8"/>
  <c r="G75" i="8"/>
  <c r="F74" i="8"/>
  <c r="F75" i="8" s="1"/>
  <c r="J73" i="8"/>
  <c r="J70" i="8" s="1"/>
  <c r="J69" i="8" s="1"/>
  <c r="J65" i="8" s="1"/>
  <c r="H73" i="8"/>
  <c r="H70" i="8" s="1"/>
  <c r="H69" i="8" s="1"/>
  <c r="H65" i="8" s="1"/>
  <c r="G73" i="8"/>
  <c r="G70" i="8" s="1"/>
  <c r="G69" i="8" s="1"/>
  <c r="F71" i="8"/>
  <c r="F70" i="8" s="1"/>
  <c r="P70" i="8" s="1"/>
  <c r="J61" i="8"/>
  <c r="I61" i="8"/>
  <c r="I56" i="8" s="1"/>
  <c r="H61" i="8"/>
  <c r="F60" i="8"/>
  <c r="F59" i="8" s="1"/>
  <c r="J59" i="8"/>
  <c r="H59" i="8"/>
  <c r="G59" i="8"/>
  <c r="F58" i="8"/>
  <c r="F57" i="8" s="1"/>
  <c r="J57" i="8"/>
  <c r="H57" i="8"/>
  <c r="G57" i="8"/>
  <c r="F54" i="8"/>
  <c r="I18" i="8"/>
  <c r="I17" i="8" s="1"/>
  <c r="H18" i="8"/>
  <c r="H17" i="8" s="1"/>
  <c r="G65" i="8" l="1"/>
  <c r="G63" i="8" s="1"/>
  <c r="F63" i="8" s="1"/>
  <c r="P63" i="8" s="1"/>
  <c r="F65" i="8"/>
  <c r="H56" i="8"/>
  <c r="J56" i="8"/>
  <c r="I9" i="8"/>
  <c r="G62" i="8" l="1"/>
  <c r="F62" i="8" s="1"/>
  <c r="G61" i="8"/>
  <c r="G56" i="8" s="1"/>
  <c r="H9" i="8"/>
  <c r="I508" i="6"/>
  <c r="H508" i="6"/>
  <c r="G508" i="6"/>
  <c r="F508" i="6"/>
  <c r="I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486" i="6"/>
  <c r="H486" i="6"/>
  <c r="G486" i="6"/>
  <c r="F486" i="6"/>
  <c r="E486" i="6"/>
  <c r="I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5" i="6"/>
  <c r="H465" i="6"/>
  <c r="G465" i="6"/>
  <c r="F465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H374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38" i="6"/>
  <c r="H338" i="6"/>
  <c r="G338" i="6"/>
  <c r="F338" i="6"/>
  <c r="E338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H303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H289" i="6"/>
  <c r="I281" i="6"/>
  <c r="H281" i="6"/>
  <c r="G281" i="6"/>
  <c r="F281" i="6"/>
  <c r="E281" i="6"/>
  <c r="I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H267" i="6"/>
  <c r="G267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H260" i="6"/>
  <c r="G260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H253" i="6"/>
  <c r="G253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H246" i="6"/>
  <c r="G246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H239" i="6"/>
  <c r="G239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H232" i="6"/>
  <c r="G232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H225" i="6"/>
  <c r="G225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H218" i="6"/>
  <c r="G218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H211" i="6"/>
  <c r="G211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H204" i="6"/>
  <c r="G204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H197" i="6"/>
  <c r="G197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H190" i="6"/>
  <c r="G190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H183" i="6"/>
  <c r="G183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H176" i="6"/>
  <c r="G176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H169" i="6"/>
  <c r="G169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H162" i="6"/>
  <c r="G162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H155" i="6"/>
  <c r="G155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H148" i="6"/>
  <c r="G148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H141" i="6"/>
  <c r="G141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H134" i="6"/>
  <c r="G134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H127" i="6"/>
  <c r="G127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H120" i="6"/>
  <c r="G120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H113" i="6"/>
  <c r="G113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H106" i="6"/>
  <c r="G106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H99" i="6"/>
  <c r="G99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H92" i="6"/>
  <c r="G92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H85" i="6"/>
  <c r="G85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H78" i="6"/>
  <c r="G78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H71" i="6"/>
  <c r="G71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H64" i="6"/>
  <c r="G64" i="6"/>
  <c r="I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H57" i="6"/>
  <c r="G57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H50" i="6"/>
  <c r="G50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H43" i="6"/>
  <c r="G43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H36" i="6"/>
  <c r="G36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H29" i="6"/>
  <c r="G29" i="6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H239" i="7"/>
  <c r="G239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H232" i="7"/>
  <c r="G232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H225" i="7"/>
  <c r="G225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H218" i="7"/>
  <c r="G218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H211" i="7"/>
  <c r="G211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H204" i="7"/>
  <c r="G204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H197" i="7"/>
  <c r="G197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H190" i="7"/>
  <c r="G190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H183" i="7"/>
  <c r="G183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H176" i="7"/>
  <c r="G176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H169" i="7"/>
  <c r="G169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H162" i="7"/>
  <c r="G162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H155" i="7"/>
  <c r="G155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H148" i="7"/>
  <c r="G148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H141" i="7"/>
  <c r="G141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H134" i="7"/>
  <c r="G134" i="7"/>
  <c r="I132" i="7"/>
  <c r="H132" i="7"/>
  <c r="G132" i="7"/>
  <c r="F132" i="7"/>
  <c r="I131" i="7"/>
  <c r="H131" i="7"/>
  <c r="G131" i="7"/>
  <c r="F131" i="7"/>
  <c r="I129" i="7"/>
  <c r="H129" i="7"/>
  <c r="G129" i="7"/>
  <c r="F129" i="7"/>
  <c r="I128" i="7"/>
  <c r="H128" i="7"/>
  <c r="G128" i="7"/>
  <c r="F128" i="7"/>
  <c r="H127" i="7"/>
  <c r="G127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H120" i="7"/>
  <c r="G120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H113" i="7"/>
  <c r="G113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H106" i="7"/>
  <c r="G106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H99" i="7"/>
  <c r="G99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H92" i="7"/>
  <c r="G92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H85" i="7"/>
  <c r="G85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H78" i="7"/>
  <c r="G78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H71" i="7"/>
  <c r="G71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H64" i="7"/>
  <c r="G64" i="7"/>
  <c r="I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H57" i="7"/>
  <c r="G57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H50" i="7"/>
  <c r="G50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H43" i="7"/>
  <c r="G43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H36" i="7"/>
  <c r="G36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H29" i="7"/>
  <c r="G29" i="7"/>
  <c r="F61" i="8" l="1"/>
  <c r="K92" i="8"/>
  <c r="O91" i="8"/>
  <c r="M91" i="8"/>
  <c r="L91" i="8"/>
  <c r="K84" i="8"/>
  <c r="P84" i="8" s="1"/>
  <c r="K83" i="8"/>
  <c r="P83" i="8" s="1"/>
  <c r="K82" i="8"/>
  <c r="P82" i="8" s="1"/>
  <c r="K80" i="8"/>
  <c r="P80" i="8" s="1"/>
  <c r="O79" i="8"/>
  <c r="M79" i="8"/>
  <c r="L79" i="8"/>
  <c r="K78" i="8"/>
  <c r="P78" i="8" s="1"/>
  <c r="O77" i="8"/>
  <c r="M77" i="8"/>
  <c r="L77" i="8"/>
  <c r="K76" i="8"/>
  <c r="O75" i="8"/>
  <c r="M75" i="8"/>
  <c r="L75" i="8"/>
  <c r="K74" i="8"/>
  <c r="P74" i="8" s="1"/>
  <c r="O73" i="8"/>
  <c r="O70" i="8" s="1"/>
  <c r="I374" i="6" s="1"/>
  <c r="M73" i="8"/>
  <c r="L73" i="8"/>
  <c r="L70" i="8" s="1"/>
  <c r="F374" i="6" s="1"/>
  <c r="K71" i="8"/>
  <c r="P71" i="8" s="1"/>
  <c r="K62" i="8"/>
  <c r="O61" i="8"/>
  <c r="L61" i="8"/>
  <c r="K60" i="8"/>
  <c r="P60" i="8" s="1"/>
  <c r="O59" i="8"/>
  <c r="M59" i="8"/>
  <c r="L59" i="8"/>
  <c r="K58" i="8"/>
  <c r="O57" i="8"/>
  <c r="M57" i="8"/>
  <c r="L57" i="8"/>
  <c r="K54" i="8"/>
  <c r="P54" i="8" s="1"/>
  <c r="N18" i="8"/>
  <c r="N17" i="8" s="1"/>
  <c r="M18" i="8"/>
  <c r="P76" i="8" l="1"/>
  <c r="K88" i="8"/>
  <c r="P88" i="8" s="1"/>
  <c r="P92" i="8"/>
  <c r="P58" i="8"/>
  <c r="P62" i="8"/>
  <c r="F56" i="8"/>
  <c r="P61" i="8"/>
  <c r="L69" i="8"/>
  <c r="L65" i="8" s="1"/>
  <c r="O69" i="8"/>
  <c r="O65" i="8" s="1"/>
  <c r="K75" i="8"/>
  <c r="M70" i="8"/>
  <c r="N56" i="8"/>
  <c r="L56" i="8"/>
  <c r="M56" i="8"/>
  <c r="K57" i="8"/>
  <c r="P57" i="8" s="1"/>
  <c r="O56" i="8"/>
  <c r="M17" i="8"/>
  <c r="K59" i="8"/>
  <c r="P59" i="8" s="1"/>
  <c r="H35" i="6" l="1"/>
  <c r="H35" i="7"/>
  <c r="K65" i="8"/>
  <c r="P75" i="8"/>
  <c r="G374" i="6"/>
  <c r="M69" i="8"/>
  <c r="M65" i="8" s="1"/>
  <c r="N9" i="8"/>
  <c r="K56" i="8"/>
  <c r="P56" i="8" s="1"/>
  <c r="M9" i="8" l="1"/>
  <c r="F491" i="6"/>
  <c r="I507" i="6"/>
  <c r="G507" i="6"/>
  <c r="F507" i="6"/>
  <c r="E505" i="6"/>
  <c r="E504" i="6"/>
  <c r="E503" i="6"/>
  <c r="E502" i="6"/>
  <c r="E501" i="6"/>
  <c r="I499" i="6"/>
  <c r="G499" i="6"/>
  <c r="H498" i="6"/>
  <c r="F498" i="6"/>
  <c r="I497" i="6"/>
  <c r="G497" i="6"/>
  <c r="H496" i="6"/>
  <c r="F496" i="6"/>
  <c r="E496" i="6"/>
  <c r="I495" i="6"/>
  <c r="G495" i="6"/>
  <c r="I500" i="6"/>
  <c r="G492" i="6"/>
  <c r="G490" i="6"/>
  <c r="F489" i="6"/>
  <c r="I488" i="6"/>
  <c r="G488" i="6"/>
  <c r="I485" i="6"/>
  <c r="H485" i="6"/>
  <c r="G485" i="6"/>
  <c r="F485" i="6"/>
  <c r="H484" i="6"/>
  <c r="E484" i="6"/>
  <c r="E483" i="6"/>
  <c r="E482" i="6"/>
  <c r="E481" i="6"/>
  <c r="E479" i="6"/>
  <c r="I478" i="6"/>
  <c r="H478" i="6"/>
  <c r="G478" i="6"/>
  <c r="F478" i="6"/>
  <c r="E477" i="6"/>
  <c r="E476" i="6"/>
  <c r="E475" i="6"/>
  <c r="E474" i="6"/>
  <c r="E473" i="6"/>
  <c r="I471" i="6"/>
  <c r="H471" i="6"/>
  <c r="G471" i="6"/>
  <c r="F471" i="6"/>
  <c r="E470" i="6"/>
  <c r="E469" i="6"/>
  <c r="E468" i="6"/>
  <c r="E467" i="6"/>
  <c r="I464" i="6"/>
  <c r="H464" i="6"/>
  <c r="G464" i="6"/>
  <c r="F464" i="6"/>
  <c r="E463" i="6"/>
  <c r="E462" i="6"/>
  <c r="E461" i="6"/>
  <c r="E459" i="6"/>
  <c r="E458" i="6"/>
  <c r="I457" i="6"/>
  <c r="H457" i="6"/>
  <c r="G457" i="6"/>
  <c r="F457" i="6"/>
  <c r="E455" i="6"/>
  <c r="E454" i="6"/>
  <c r="E453" i="6"/>
  <c r="E451" i="6"/>
  <c r="I450" i="6"/>
  <c r="H450" i="6"/>
  <c r="G450" i="6"/>
  <c r="F450" i="6"/>
  <c r="E449" i="6"/>
  <c r="E447" i="6"/>
  <c r="E445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I438" i="6"/>
  <c r="H438" i="6"/>
  <c r="G438" i="6"/>
  <c r="F438" i="6"/>
  <c r="F437" i="6"/>
  <c r="I436" i="6"/>
  <c r="H436" i="6"/>
  <c r="G436" i="6"/>
  <c r="F436" i="6"/>
  <c r="E435" i="6"/>
  <c r="E433" i="6"/>
  <c r="E431" i="6"/>
  <c r="E436" i="6"/>
  <c r="H428" i="6"/>
  <c r="G428" i="6"/>
  <c r="F428" i="6"/>
  <c r="I427" i="6"/>
  <c r="H427" i="6"/>
  <c r="G427" i="6"/>
  <c r="I426" i="6"/>
  <c r="H426" i="6"/>
  <c r="F426" i="6"/>
  <c r="E426" i="6"/>
  <c r="I425" i="6"/>
  <c r="G425" i="6"/>
  <c r="F425" i="6"/>
  <c r="H424" i="6"/>
  <c r="G424" i="6"/>
  <c r="F424" i="6"/>
  <c r="E424" i="6"/>
  <c r="I423" i="6"/>
  <c r="H423" i="6"/>
  <c r="I422" i="6"/>
  <c r="G422" i="6"/>
  <c r="F422" i="6"/>
  <c r="E420" i="6"/>
  <c r="E418" i="6"/>
  <c r="E416" i="6"/>
  <c r="I414" i="6"/>
  <c r="H414" i="6"/>
  <c r="G414" i="6"/>
  <c r="F414" i="6"/>
  <c r="I413" i="6"/>
  <c r="H413" i="6"/>
  <c r="G413" i="6"/>
  <c r="F413" i="6"/>
  <c r="E413" i="6"/>
  <c r="I412" i="6"/>
  <c r="H412" i="6"/>
  <c r="G412" i="6"/>
  <c r="F412" i="6"/>
  <c r="I411" i="6"/>
  <c r="H411" i="6"/>
  <c r="G411" i="6"/>
  <c r="F411" i="6"/>
  <c r="E411" i="6"/>
  <c r="I410" i="6"/>
  <c r="G410" i="6"/>
  <c r="F410" i="6"/>
  <c r="H409" i="6"/>
  <c r="G409" i="6"/>
  <c r="E409" i="6"/>
  <c r="I408" i="6"/>
  <c r="G408" i="6"/>
  <c r="F408" i="6"/>
  <c r="E405" i="6"/>
  <c r="E403" i="6"/>
  <c r="E402" i="6"/>
  <c r="I400" i="6"/>
  <c r="G400" i="6"/>
  <c r="F400" i="6"/>
  <c r="I399" i="6"/>
  <c r="H399" i="6"/>
  <c r="G399" i="6"/>
  <c r="F399" i="6"/>
  <c r="I398" i="6"/>
  <c r="H398" i="6"/>
  <c r="G398" i="6"/>
  <c r="F398" i="6"/>
  <c r="E398" i="6"/>
  <c r="I397" i="6"/>
  <c r="H397" i="6"/>
  <c r="G397" i="6"/>
  <c r="F397" i="6"/>
  <c r="I396" i="6"/>
  <c r="H396" i="6"/>
  <c r="F396" i="6"/>
  <c r="E396" i="6"/>
  <c r="H395" i="6"/>
  <c r="G395" i="6"/>
  <c r="F395" i="6"/>
  <c r="I394" i="6"/>
  <c r="H394" i="6"/>
  <c r="G394" i="6"/>
  <c r="F394" i="6"/>
  <c r="E393" i="6"/>
  <c r="E392" i="6"/>
  <c r="E391" i="6"/>
  <c r="E389" i="6"/>
  <c r="E388" i="6"/>
  <c r="I387" i="6"/>
  <c r="H387" i="6"/>
  <c r="G387" i="6"/>
  <c r="F387" i="6"/>
  <c r="E385" i="6"/>
  <c r="E384" i="6"/>
  <c r="E383" i="6"/>
  <c r="E381" i="6"/>
  <c r="I380" i="6"/>
  <c r="H380" i="6"/>
  <c r="G380" i="6"/>
  <c r="F380" i="6"/>
  <c r="E379" i="6"/>
  <c r="E377" i="6"/>
  <c r="E375" i="6"/>
  <c r="I372" i="6"/>
  <c r="H372" i="6"/>
  <c r="F372" i="6"/>
  <c r="I371" i="6"/>
  <c r="H371" i="6"/>
  <c r="G371" i="6"/>
  <c r="F371" i="6"/>
  <c r="H370" i="6"/>
  <c r="G370" i="6"/>
  <c r="F370" i="6"/>
  <c r="E370" i="6"/>
  <c r="I369" i="6"/>
  <c r="H369" i="6"/>
  <c r="G369" i="6"/>
  <c r="I368" i="6"/>
  <c r="H368" i="6"/>
  <c r="G368" i="6"/>
  <c r="F368" i="6"/>
  <c r="F367" i="6"/>
  <c r="I366" i="6"/>
  <c r="H366" i="6"/>
  <c r="G366" i="6"/>
  <c r="F366" i="6"/>
  <c r="E365" i="6"/>
  <c r="E364" i="6"/>
  <c r="E363" i="6"/>
  <c r="E361" i="6"/>
  <c r="I359" i="6"/>
  <c r="H359" i="6"/>
  <c r="G359" i="6"/>
  <c r="F359" i="6"/>
  <c r="E357" i="6"/>
  <c r="E355" i="6"/>
  <c r="E359" i="6"/>
  <c r="I351" i="6"/>
  <c r="H351" i="6"/>
  <c r="G351" i="6"/>
  <c r="H350" i="6"/>
  <c r="F350" i="6"/>
  <c r="I349" i="6"/>
  <c r="G349" i="6"/>
  <c r="H348" i="6"/>
  <c r="F348" i="6"/>
  <c r="I347" i="6"/>
  <c r="G347" i="6"/>
  <c r="I337" i="6"/>
  <c r="H337" i="6"/>
  <c r="G337" i="6"/>
  <c r="F337" i="6"/>
  <c r="E336" i="6"/>
  <c r="E335" i="6"/>
  <c r="E334" i="6"/>
  <c r="E333" i="6"/>
  <c r="E332" i="6"/>
  <c r="E331" i="6"/>
  <c r="I330" i="6"/>
  <c r="H330" i="6"/>
  <c r="G330" i="6"/>
  <c r="F330" i="6"/>
  <c r="E328" i="6"/>
  <c r="E326" i="6"/>
  <c r="E325" i="6"/>
  <c r="E324" i="6"/>
  <c r="I322" i="6"/>
  <c r="H322" i="6"/>
  <c r="G322" i="6"/>
  <c r="F322" i="6"/>
  <c r="I321" i="6"/>
  <c r="H321" i="6"/>
  <c r="G321" i="6"/>
  <c r="F321" i="6"/>
  <c r="E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H317" i="6"/>
  <c r="G317" i="6"/>
  <c r="I316" i="6"/>
  <c r="H316" i="6"/>
  <c r="G316" i="6"/>
  <c r="F316" i="6"/>
  <c r="E314" i="6"/>
  <c r="E312" i="6"/>
  <c r="E310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H305" i="6"/>
  <c r="G305" i="6"/>
  <c r="F305" i="6"/>
  <c r="I304" i="6"/>
  <c r="H304" i="6"/>
  <c r="G304" i="6"/>
  <c r="I303" i="6"/>
  <c r="F303" i="6"/>
  <c r="I302" i="6"/>
  <c r="H302" i="6"/>
  <c r="G302" i="6"/>
  <c r="F302" i="6"/>
  <c r="E300" i="6"/>
  <c r="E298" i="6"/>
  <c r="E296" i="6"/>
  <c r="I294" i="6"/>
  <c r="G294" i="6"/>
  <c r="H293" i="6"/>
  <c r="F293" i="6"/>
  <c r="I292" i="6"/>
  <c r="G292" i="6"/>
  <c r="H291" i="6"/>
  <c r="F291" i="6"/>
  <c r="E291" i="6"/>
  <c r="I290" i="6"/>
  <c r="H290" i="6"/>
  <c r="G290" i="6"/>
  <c r="G287" i="6"/>
  <c r="G283" i="6"/>
  <c r="E62" i="7" l="1"/>
  <c r="E62" i="6"/>
  <c r="G18" i="6"/>
  <c r="L10" i="6" s="1"/>
  <c r="G18" i="7"/>
  <c r="E231" i="6"/>
  <c r="E231" i="7"/>
  <c r="G20" i="6"/>
  <c r="L12" i="6" s="1"/>
  <c r="G20" i="7"/>
  <c r="G22" i="6"/>
  <c r="G22" i="7"/>
  <c r="E54" i="6"/>
  <c r="E54" i="7"/>
  <c r="I91" i="6"/>
  <c r="I91" i="7"/>
  <c r="I147" i="6"/>
  <c r="I147" i="7"/>
  <c r="E188" i="6"/>
  <c r="E188" i="7"/>
  <c r="F238" i="6"/>
  <c r="F238" i="7"/>
  <c r="G373" i="6"/>
  <c r="G367" i="6"/>
  <c r="H415" i="6"/>
  <c r="H410" i="6"/>
  <c r="G429" i="6"/>
  <c r="G423" i="6"/>
  <c r="H443" i="6"/>
  <c r="H437" i="6"/>
  <c r="F500" i="6"/>
  <c r="F494" i="6"/>
  <c r="H507" i="6"/>
  <c r="H506" i="6"/>
  <c r="H22" i="7"/>
  <c r="H22" i="6"/>
  <c r="H24" i="7"/>
  <c r="H24" i="6"/>
  <c r="H26" i="6"/>
  <c r="H26" i="7"/>
  <c r="E31" i="6"/>
  <c r="E31" i="7"/>
  <c r="E37" i="6"/>
  <c r="E37" i="7"/>
  <c r="I42" i="6"/>
  <c r="I42" i="7"/>
  <c r="G49" i="6"/>
  <c r="G49" i="7"/>
  <c r="E55" i="6"/>
  <c r="E55" i="7"/>
  <c r="E60" i="6"/>
  <c r="E60" i="7"/>
  <c r="H70" i="6"/>
  <c r="H70" i="7"/>
  <c r="F77" i="6"/>
  <c r="F77" i="7"/>
  <c r="E82" i="7"/>
  <c r="E82" i="6"/>
  <c r="E87" i="7"/>
  <c r="E87" i="6"/>
  <c r="H98" i="6"/>
  <c r="H98" i="7"/>
  <c r="F105" i="6"/>
  <c r="F105" i="7"/>
  <c r="E110" i="6"/>
  <c r="E110" i="7"/>
  <c r="E115" i="6"/>
  <c r="E115" i="7"/>
  <c r="H126" i="7"/>
  <c r="H126" i="6"/>
  <c r="F133" i="6"/>
  <c r="F133" i="7"/>
  <c r="E138" i="6"/>
  <c r="E138" i="7"/>
  <c r="E143" i="6"/>
  <c r="E143" i="7"/>
  <c r="H154" i="6"/>
  <c r="H154" i="7"/>
  <c r="F161" i="6"/>
  <c r="F161" i="7"/>
  <c r="E166" i="6"/>
  <c r="E166" i="7"/>
  <c r="E171" i="6"/>
  <c r="E171" i="7"/>
  <c r="H182" i="6"/>
  <c r="H182" i="7"/>
  <c r="F189" i="6"/>
  <c r="F189" i="7"/>
  <c r="E194" i="6"/>
  <c r="E194" i="7"/>
  <c r="E199" i="7"/>
  <c r="E199" i="6"/>
  <c r="H210" i="6"/>
  <c r="H210" i="7"/>
  <c r="F217" i="6"/>
  <c r="E222" i="6"/>
  <c r="E222" i="7"/>
  <c r="E227" i="7"/>
  <c r="E227" i="6"/>
  <c r="I231" i="6"/>
  <c r="I231" i="7"/>
  <c r="G238" i="6"/>
  <c r="G238" i="7"/>
  <c r="E244" i="6"/>
  <c r="E244" i="7"/>
  <c r="E249" i="6"/>
  <c r="E254" i="6"/>
  <c r="I259" i="6"/>
  <c r="G266" i="6"/>
  <c r="E272" i="6"/>
  <c r="E277" i="6"/>
  <c r="I283" i="6"/>
  <c r="I287" i="6"/>
  <c r="H287" i="6"/>
  <c r="H294" i="6"/>
  <c r="E306" i="6"/>
  <c r="E313" i="6"/>
  <c r="G323" i="6"/>
  <c r="F352" i="6"/>
  <c r="F346" i="6"/>
  <c r="E350" i="6"/>
  <c r="H373" i="6"/>
  <c r="H367" i="6"/>
  <c r="I401" i="6"/>
  <c r="I395" i="6"/>
  <c r="F343" i="6"/>
  <c r="F427" i="6"/>
  <c r="I344" i="6"/>
  <c r="I428" i="6"/>
  <c r="I443" i="6"/>
  <c r="I437" i="6"/>
  <c r="E439" i="6"/>
  <c r="E446" i="6"/>
  <c r="H489" i="6"/>
  <c r="G500" i="6"/>
  <c r="G494" i="6"/>
  <c r="G24" i="6"/>
  <c r="G24" i="7"/>
  <c r="E59" i="6"/>
  <c r="E59" i="7"/>
  <c r="E109" i="6"/>
  <c r="E109" i="7"/>
  <c r="G154" i="6"/>
  <c r="G154" i="7"/>
  <c r="E198" i="6"/>
  <c r="E198" i="7"/>
  <c r="I24" i="6"/>
  <c r="I24" i="7"/>
  <c r="F56" i="6"/>
  <c r="F56" i="7"/>
  <c r="E88" i="6"/>
  <c r="E88" i="7"/>
  <c r="G133" i="6"/>
  <c r="G133" i="7"/>
  <c r="E177" i="6"/>
  <c r="E177" i="7"/>
  <c r="E238" i="6"/>
  <c r="E238" i="7"/>
  <c r="E255" i="6"/>
  <c r="F295" i="6"/>
  <c r="F289" i="6"/>
  <c r="E498" i="6"/>
  <c r="G498" i="6"/>
  <c r="G26" i="6"/>
  <c r="G26" i="7"/>
  <c r="G70" i="6"/>
  <c r="G70" i="7"/>
  <c r="E114" i="6"/>
  <c r="E114" i="7"/>
  <c r="E160" i="6"/>
  <c r="E160" i="7"/>
  <c r="E216" i="7"/>
  <c r="E216" i="6"/>
  <c r="E412" i="6"/>
  <c r="E419" i="6"/>
  <c r="I18" i="6"/>
  <c r="N10" i="6" s="1"/>
  <c r="I18" i="7"/>
  <c r="G77" i="7"/>
  <c r="G77" i="6"/>
  <c r="E116" i="6"/>
  <c r="E116" i="7"/>
  <c r="I154" i="6"/>
  <c r="I154" i="7"/>
  <c r="E195" i="6"/>
  <c r="E195" i="7"/>
  <c r="E228" i="7"/>
  <c r="E228" i="6"/>
  <c r="F273" i="6"/>
  <c r="H341" i="6"/>
  <c r="H425" i="6"/>
  <c r="E438" i="6"/>
  <c r="E452" i="6"/>
  <c r="E485" i="6"/>
  <c r="E480" i="6"/>
  <c r="H494" i="6"/>
  <c r="F19" i="6"/>
  <c r="F19" i="7"/>
  <c r="F23" i="6"/>
  <c r="F23" i="7"/>
  <c r="F25" i="6"/>
  <c r="F25" i="7"/>
  <c r="F27" i="6"/>
  <c r="F27" i="7"/>
  <c r="E33" i="6"/>
  <c r="E33" i="7"/>
  <c r="E39" i="7"/>
  <c r="E39" i="6"/>
  <c r="E44" i="6"/>
  <c r="E44" i="7"/>
  <c r="I49" i="6"/>
  <c r="I49" i="7"/>
  <c r="G56" i="6"/>
  <c r="G56" i="7"/>
  <c r="E66" i="6"/>
  <c r="E66" i="7"/>
  <c r="H77" i="6"/>
  <c r="H77" i="7"/>
  <c r="F84" i="6"/>
  <c r="F84" i="7"/>
  <c r="E89" i="6"/>
  <c r="E89" i="7"/>
  <c r="E94" i="7"/>
  <c r="E94" i="6"/>
  <c r="H105" i="6"/>
  <c r="H105" i="7"/>
  <c r="F112" i="6"/>
  <c r="F112" i="7"/>
  <c r="E117" i="7"/>
  <c r="E117" i="6"/>
  <c r="E122" i="6"/>
  <c r="E122" i="7"/>
  <c r="H133" i="6"/>
  <c r="H133" i="7"/>
  <c r="F140" i="6"/>
  <c r="F140" i="7"/>
  <c r="E145" i="6"/>
  <c r="E145" i="7"/>
  <c r="E150" i="6"/>
  <c r="E150" i="7"/>
  <c r="H161" i="6"/>
  <c r="H161" i="7"/>
  <c r="F168" i="7"/>
  <c r="F168" i="6"/>
  <c r="E173" i="7"/>
  <c r="E173" i="6"/>
  <c r="E178" i="6"/>
  <c r="E178" i="7"/>
  <c r="H189" i="6"/>
  <c r="H189" i="7"/>
  <c r="F196" i="6"/>
  <c r="F196" i="7"/>
  <c r="E201" i="6"/>
  <c r="E201" i="7"/>
  <c r="E206" i="6"/>
  <c r="E206" i="7"/>
  <c r="H217" i="6"/>
  <c r="F224" i="6"/>
  <c r="F224" i="7"/>
  <c r="E229" i="6"/>
  <c r="E229" i="7"/>
  <c r="E233" i="6"/>
  <c r="E233" i="7"/>
  <c r="I238" i="6"/>
  <c r="I238" i="7"/>
  <c r="G245" i="6"/>
  <c r="E251" i="6"/>
  <c r="E256" i="6"/>
  <c r="I266" i="6"/>
  <c r="G273" i="6"/>
  <c r="E279" i="6"/>
  <c r="H284" i="6"/>
  <c r="G282" i="6"/>
  <c r="G289" i="6"/>
  <c r="G284" i="6"/>
  <c r="G291" i="6"/>
  <c r="E308" i="6"/>
  <c r="E315" i="6"/>
  <c r="I323" i="6"/>
  <c r="I317" i="6"/>
  <c r="H352" i="6"/>
  <c r="H346" i="6"/>
  <c r="G343" i="6"/>
  <c r="G350" i="6"/>
  <c r="E347" i="6"/>
  <c r="E354" i="6"/>
  <c r="E368" i="6"/>
  <c r="E382" i="6"/>
  <c r="H422" i="6"/>
  <c r="H421" i="6"/>
  <c r="E430" i="6"/>
  <c r="E441" i="6"/>
  <c r="E448" i="6"/>
  <c r="I490" i="6"/>
  <c r="I487" i="6"/>
  <c r="I494" i="6"/>
  <c r="E76" i="6"/>
  <c r="E76" i="7"/>
  <c r="E104" i="6"/>
  <c r="E104" i="7"/>
  <c r="E132" i="7"/>
  <c r="E132" i="6"/>
  <c r="I175" i="7"/>
  <c r="I175" i="6"/>
  <c r="E221" i="7"/>
  <c r="E221" i="6"/>
  <c r="E248" i="6"/>
  <c r="E276" i="6"/>
  <c r="E294" i="6"/>
  <c r="E301" i="6"/>
  <c r="F323" i="6"/>
  <c r="F317" i="6"/>
  <c r="E380" i="6"/>
  <c r="E374" i="6"/>
  <c r="H49" i="6"/>
  <c r="H49" i="7"/>
  <c r="E93" i="7"/>
  <c r="E93" i="6"/>
  <c r="E139" i="7"/>
  <c r="E139" i="6"/>
  <c r="E167" i="7"/>
  <c r="E167" i="6"/>
  <c r="E200" i="6"/>
  <c r="E200" i="7"/>
  <c r="H238" i="6"/>
  <c r="H238" i="7"/>
  <c r="H266" i="6"/>
  <c r="E293" i="6"/>
  <c r="E397" i="6"/>
  <c r="E404" i="6"/>
  <c r="E414" i="6"/>
  <c r="E421" i="6"/>
  <c r="H19" i="7"/>
  <c r="H19" i="6"/>
  <c r="E34" i="6"/>
  <c r="E34" i="7"/>
  <c r="E67" i="7"/>
  <c r="E67" i="6"/>
  <c r="E95" i="6"/>
  <c r="E95" i="7"/>
  <c r="E123" i="7"/>
  <c r="E123" i="6"/>
  <c r="E146" i="6"/>
  <c r="E146" i="7"/>
  <c r="I161" i="6"/>
  <c r="I161" i="7"/>
  <c r="E179" i="6"/>
  <c r="E179" i="7"/>
  <c r="G196" i="6"/>
  <c r="G196" i="7"/>
  <c r="E207" i="6"/>
  <c r="E207" i="7"/>
  <c r="E230" i="7"/>
  <c r="E230" i="6"/>
  <c r="H245" i="6"/>
  <c r="E305" i="6"/>
  <c r="I341" i="6"/>
  <c r="I348" i="6"/>
  <c r="E371" i="6"/>
  <c r="E378" i="6"/>
  <c r="G401" i="6"/>
  <c r="G396" i="6"/>
  <c r="E399" i="6"/>
  <c r="E406" i="6"/>
  <c r="G415" i="6"/>
  <c r="F487" i="6"/>
  <c r="E495" i="6"/>
  <c r="F495" i="6"/>
  <c r="I489" i="6"/>
  <c r="I496" i="6"/>
  <c r="I491" i="6"/>
  <c r="I498" i="6"/>
  <c r="E30" i="6"/>
  <c r="E30" i="7"/>
  <c r="I63" i="6"/>
  <c r="I63" i="7"/>
  <c r="E81" i="6"/>
  <c r="E81" i="7"/>
  <c r="I119" i="6"/>
  <c r="I119" i="7"/>
  <c r="E142" i="6"/>
  <c r="E142" i="7"/>
  <c r="E165" i="6"/>
  <c r="E165" i="7"/>
  <c r="E193" i="6"/>
  <c r="E193" i="7"/>
  <c r="I203" i="6"/>
  <c r="I203" i="7"/>
  <c r="H231" i="6"/>
  <c r="H231" i="7"/>
  <c r="E271" i="6"/>
  <c r="I309" i="6"/>
  <c r="I305" i="6"/>
  <c r="E346" i="6"/>
  <c r="I26" i="6"/>
  <c r="I26" i="7"/>
  <c r="E61" i="6"/>
  <c r="E61" i="7"/>
  <c r="E83" i="6"/>
  <c r="E83" i="7"/>
  <c r="G105" i="6"/>
  <c r="G105" i="7"/>
  <c r="E121" i="7"/>
  <c r="E121" i="6"/>
  <c r="E149" i="6"/>
  <c r="E149" i="7"/>
  <c r="I182" i="7"/>
  <c r="I182" i="6"/>
  <c r="E205" i="6"/>
  <c r="E205" i="7"/>
  <c r="E223" i="7"/>
  <c r="E223" i="6"/>
  <c r="E266" i="6"/>
  <c r="F284" i="6"/>
  <c r="H429" i="6"/>
  <c r="E440" i="6"/>
  <c r="G489" i="6"/>
  <c r="G496" i="6"/>
  <c r="G25" i="7"/>
  <c r="G25" i="6"/>
  <c r="E45" i="6"/>
  <c r="E45" i="7"/>
  <c r="H62" i="6"/>
  <c r="H62" i="7"/>
  <c r="I77" i="7"/>
  <c r="I77" i="6"/>
  <c r="E100" i="6"/>
  <c r="E100" i="7"/>
  <c r="G112" i="6"/>
  <c r="G112" i="7"/>
  <c r="E128" i="7"/>
  <c r="E128" i="6"/>
  <c r="E151" i="6"/>
  <c r="E151" i="7"/>
  <c r="G168" i="7"/>
  <c r="G168" i="6"/>
  <c r="I189" i="6"/>
  <c r="I189" i="7"/>
  <c r="I217" i="6"/>
  <c r="E257" i="6"/>
  <c r="E262" i="6"/>
  <c r="H273" i="6"/>
  <c r="F280" i="6"/>
  <c r="I295" i="6"/>
  <c r="I289" i="6"/>
  <c r="G286" i="6"/>
  <c r="G293" i="6"/>
  <c r="E290" i="6"/>
  <c r="E297" i="6"/>
  <c r="I352" i="6"/>
  <c r="I346" i="6"/>
  <c r="H23" i="6"/>
  <c r="H23" i="7"/>
  <c r="H25" i="7"/>
  <c r="H25" i="6"/>
  <c r="F35" i="6"/>
  <c r="F35" i="7"/>
  <c r="E41" i="6"/>
  <c r="E41" i="7"/>
  <c r="E46" i="7"/>
  <c r="E46" i="6"/>
  <c r="E51" i="6"/>
  <c r="E51" i="7"/>
  <c r="I56" i="6"/>
  <c r="I56" i="7"/>
  <c r="F63" i="6"/>
  <c r="F63" i="7"/>
  <c r="E68" i="6"/>
  <c r="E68" i="7"/>
  <c r="E73" i="6"/>
  <c r="E73" i="7"/>
  <c r="H84" i="7"/>
  <c r="H84" i="6"/>
  <c r="F91" i="7"/>
  <c r="F91" i="6"/>
  <c r="E96" i="6"/>
  <c r="E96" i="7"/>
  <c r="E101" i="7"/>
  <c r="E101" i="6"/>
  <c r="H112" i="6"/>
  <c r="H112" i="7"/>
  <c r="F119" i="6"/>
  <c r="F119" i="7"/>
  <c r="E124" i="7"/>
  <c r="E124" i="6"/>
  <c r="E129" i="6"/>
  <c r="E129" i="7"/>
  <c r="H140" i="6"/>
  <c r="H140" i="7"/>
  <c r="F147" i="6"/>
  <c r="F147" i="7"/>
  <c r="E152" i="6"/>
  <c r="E152" i="7"/>
  <c r="E157" i="7"/>
  <c r="E157" i="6"/>
  <c r="H168" i="7"/>
  <c r="H168" i="6"/>
  <c r="F175" i="6"/>
  <c r="F175" i="7"/>
  <c r="E180" i="6"/>
  <c r="E180" i="7"/>
  <c r="E185" i="6"/>
  <c r="E185" i="7"/>
  <c r="H196" i="6"/>
  <c r="H196" i="7"/>
  <c r="F203" i="6"/>
  <c r="F203" i="7"/>
  <c r="E208" i="6"/>
  <c r="E208" i="7"/>
  <c r="E213" i="6"/>
  <c r="E213" i="7"/>
  <c r="H224" i="6"/>
  <c r="H224" i="7"/>
  <c r="E235" i="7"/>
  <c r="E235" i="6"/>
  <c r="E240" i="6"/>
  <c r="E240" i="7"/>
  <c r="I245" i="6"/>
  <c r="G252" i="6"/>
  <c r="E258" i="6"/>
  <c r="E263" i="6"/>
  <c r="E268" i="6"/>
  <c r="I273" i="6"/>
  <c r="G280" i="6"/>
  <c r="I285" i="6"/>
  <c r="F283" i="6"/>
  <c r="F290" i="6"/>
  <c r="I284" i="6"/>
  <c r="I291" i="6"/>
  <c r="E307" i="6"/>
  <c r="E320" i="6"/>
  <c r="E327" i="6"/>
  <c r="F340" i="6"/>
  <c r="F347" i="6"/>
  <c r="F342" i="6"/>
  <c r="F349" i="6"/>
  <c r="I343" i="6"/>
  <c r="I350" i="6"/>
  <c r="E349" i="6"/>
  <c r="E356" i="6"/>
  <c r="G344" i="6"/>
  <c r="G372" i="6"/>
  <c r="H408" i="6"/>
  <c r="H407" i="6"/>
  <c r="I415" i="6"/>
  <c r="I409" i="6"/>
  <c r="E428" i="6"/>
  <c r="E425" i="6"/>
  <c r="E432" i="6"/>
  <c r="E464" i="6"/>
  <c r="E460" i="6"/>
  <c r="E471" i="6"/>
  <c r="E465" i="6"/>
  <c r="H487" i="6"/>
  <c r="H491" i="6"/>
  <c r="E497" i="6"/>
  <c r="F497" i="6"/>
  <c r="F499" i="6"/>
  <c r="E508" i="6"/>
  <c r="H17" i="6"/>
  <c r="M9" i="6" s="1"/>
  <c r="H17" i="7"/>
  <c r="F49" i="6"/>
  <c r="F49" i="7"/>
  <c r="G98" i="6"/>
  <c r="G98" i="7"/>
  <c r="E137" i="6"/>
  <c r="E137" i="7"/>
  <c r="E170" i="6"/>
  <c r="E170" i="7"/>
  <c r="G210" i="6"/>
  <c r="G210" i="7"/>
  <c r="E243" i="6"/>
  <c r="E243" i="7"/>
  <c r="F266" i="6"/>
  <c r="H285" i="6"/>
  <c r="H292" i="6"/>
  <c r="F309" i="6"/>
  <c r="F304" i="6"/>
  <c r="E32" i="7"/>
  <c r="E32" i="6"/>
  <c r="E65" i="7"/>
  <c r="E65" i="6"/>
  <c r="I98" i="6"/>
  <c r="I98" i="7"/>
  <c r="I126" i="6"/>
  <c r="I126" i="7"/>
  <c r="G161" i="6"/>
  <c r="G161" i="7"/>
  <c r="G189" i="6"/>
  <c r="G189" i="7"/>
  <c r="G217" i="6"/>
  <c r="E250" i="6"/>
  <c r="E278" i="6"/>
  <c r="G346" i="6"/>
  <c r="I373" i="6"/>
  <c r="I367" i="6"/>
  <c r="G23" i="6"/>
  <c r="G23" i="7"/>
  <c r="E40" i="6"/>
  <c r="E40" i="7"/>
  <c r="H56" i="6"/>
  <c r="H56" i="7"/>
  <c r="G84" i="7"/>
  <c r="G84" i="6"/>
  <c r="I105" i="6"/>
  <c r="I105" i="7"/>
  <c r="E118" i="6"/>
  <c r="E118" i="7"/>
  <c r="G140" i="6"/>
  <c r="G140" i="7"/>
  <c r="E156" i="6"/>
  <c r="E156" i="7"/>
  <c r="E174" i="7"/>
  <c r="E174" i="6"/>
  <c r="E184" i="6"/>
  <c r="E184" i="7"/>
  <c r="E202" i="7"/>
  <c r="E202" i="6"/>
  <c r="E212" i="7"/>
  <c r="E212" i="6"/>
  <c r="G224" i="6"/>
  <c r="G224" i="7"/>
  <c r="E234" i="6"/>
  <c r="E234" i="7"/>
  <c r="F252" i="6"/>
  <c r="G285" i="6"/>
  <c r="I16" i="6"/>
  <c r="N8" i="6" s="1"/>
  <c r="I16" i="7"/>
  <c r="I20" i="6"/>
  <c r="I20" i="7"/>
  <c r="I23" i="6"/>
  <c r="I23" i="7"/>
  <c r="I25" i="6"/>
  <c r="I25" i="7"/>
  <c r="I27" i="7"/>
  <c r="I27" i="6"/>
  <c r="G35" i="7"/>
  <c r="G35" i="6"/>
  <c r="F42" i="6"/>
  <c r="F42" i="7"/>
  <c r="E47" i="6"/>
  <c r="E47" i="7"/>
  <c r="E52" i="6"/>
  <c r="E52" i="7"/>
  <c r="G63" i="6"/>
  <c r="G63" i="7"/>
  <c r="E69" i="6"/>
  <c r="E69" i="7"/>
  <c r="E74" i="6"/>
  <c r="E74" i="7"/>
  <c r="E79" i="7"/>
  <c r="E79" i="6"/>
  <c r="I84" i="6"/>
  <c r="I84" i="7"/>
  <c r="G91" i="6"/>
  <c r="G91" i="7"/>
  <c r="E97" i="6"/>
  <c r="E97" i="7"/>
  <c r="E102" i="6"/>
  <c r="E102" i="7"/>
  <c r="E107" i="6"/>
  <c r="E107" i="7"/>
  <c r="I112" i="7"/>
  <c r="I112" i="6"/>
  <c r="G119" i="6"/>
  <c r="G119" i="7"/>
  <c r="E125" i="6"/>
  <c r="E125" i="7"/>
  <c r="E130" i="6"/>
  <c r="E135" i="6"/>
  <c r="E135" i="7"/>
  <c r="I140" i="6"/>
  <c r="I140" i="7"/>
  <c r="G147" i="6"/>
  <c r="G147" i="7"/>
  <c r="E153" i="6"/>
  <c r="E153" i="7"/>
  <c r="E158" i="6"/>
  <c r="E158" i="7"/>
  <c r="E163" i="6"/>
  <c r="E163" i="7"/>
  <c r="I168" i="6"/>
  <c r="I168" i="7"/>
  <c r="G175" i="7"/>
  <c r="G175" i="6"/>
  <c r="E181" i="6"/>
  <c r="E181" i="7"/>
  <c r="E186" i="6"/>
  <c r="E186" i="7"/>
  <c r="E191" i="6"/>
  <c r="E191" i="7"/>
  <c r="I196" i="6"/>
  <c r="I196" i="7"/>
  <c r="G203" i="6"/>
  <c r="G203" i="7"/>
  <c r="E209" i="6"/>
  <c r="E209" i="7"/>
  <c r="E214" i="6"/>
  <c r="E214" i="7"/>
  <c r="E219" i="7"/>
  <c r="E219" i="6"/>
  <c r="I224" i="6"/>
  <c r="I224" i="7"/>
  <c r="F231" i="6"/>
  <c r="F231" i="7"/>
  <c r="E236" i="7"/>
  <c r="E236" i="6"/>
  <c r="E241" i="7"/>
  <c r="E241" i="6"/>
  <c r="H252" i="6"/>
  <c r="F259" i="6"/>
  <c r="E264" i="6"/>
  <c r="E269" i="6"/>
  <c r="E274" i="6"/>
  <c r="H280" i="6"/>
  <c r="F286" i="6"/>
  <c r="F285" i="6"/>
  <c r="F292" i="6"/>
  <c r="I286" i="6"/>
  <c r="I293" i="6"/>
  <c r="E292" i="6"/>
  <c r="E299" i="6"/>
  <c r="G309" i="6"/>
  <c r="G303" i="6"/>
  <c r="G340" i="6"/>
  <c r="F344" i="6"/>
  <c r="F351" i="6"/>
  <c r="E348" i="6"/>
  <c r="E362" i="6"/>
  <c r="E394" i="6"/>
  <c r="E390" i="6"/>
  <c r="E410" i="6"/>
  <c r="E417" i="6"/>
  <c r="G342" i="6"/>
  <c r="G426" i="6"/>
  <c r="F443" i="6"/>
  <c r="F439" i="6"/>
  <c r="E442" i="6"/>
  <c r="E456" i="6"/>
  <c r="H488" i="6"/>
  <c r="H495" i="6"/>
  <c r="H42" i="6"/>
  <c r="H42" i="7"/>
  <c r="E86" i="7"/>
  <c r="E86" i="6"/>
  <c r="G126" i="6"/>
  <c r="G126" i="7"/>
  <c r="G182" i="6"/>
  <c r="G182" i="7"/>
  <c r="E226" i="6"/>
  <c r="E226" i="7"/>
  <c r="H259" i="6"/>
  <c r="E38" i="6"/>
  <c r="E38" i="7"/>
  <c r="I70" i="6"/>
  <c r="I70" i="7"/>
  <c r="E111" i="6"/>
  <c r="E111" i="7"/>
  <c r="E144" i="6"/>
  <c r="E144" i="7"/>
  <c r="E172" i="6"/>
  <c r="E172" i="7"/>
  <c r="I210" i="7"/>
  <c r="I210" i="6"/>
  <c r="F245" i="6"/>
  <c r="G341" i="6"/>
  <c r="G348" i="6"/>
  <c r="E366" i="6"/>
  <c r="E369" i="6"/>
  <c r="E376" i="6"/>
  <c r="F415" i="6"/>
  <c r="F409" i="6"/>
  <c r="G27" i="6"/>
  <c r="G27" i="7"/>
  <c r="E72" i="6"/>
  <c r="E72" i="7"/>
  <c r="E90" i="6"/>
  <c r="E90" i="7"/>
  <c r="I133" i="6"/>
  <c r="I133" i="7"/>
  <c r="F17" i="7"/>
  <c r="F17" i="6"/>
  <c r="K9" i="6" s="1"/>
  <c r="F24" i="6"/>
  <c r="F24" i="7"/>
  <c r="F26" i="6"/>
  <c r="F26" i="7"/>
  <c r="I35" i="6"/>
  <c r="I35" i="7"/>
  <c r="G42" i="6"/>
  <c r="G42" i="7"/>
  <c r="E48" i="7"/>
  <c r="E48" i="6"/>
  <c r="E53" i="6"/>
  <c r="E53" i="7"/>
  <c r="E58" i="6"/>
  <c r="E58" i="7"/>
  <c r="F70" i="7"/>
  <c r="F70" i="6"/>
  <c r="E75" i="6"/>
  <c r="E75" i="7"/>
  <c r="E80" i="6"/>
  <c r="E80" i="7"/>
  <c r="H91" i="6"/>
  <c r="H91" i="7"/>
  <c r="F98" i="7"/>
  <c r="F98" i="6"/>
  <c r="E103" i="6"/>
  <c r="E103" i="7"/>
  <c r="E108" i="6"/>
  <c r="E108" i="7"/>
  <c r="H119" i="6"/>
  <c r="H119" i="7"/>
  <c r="F126" i="6"/>
  <c r="F126" i="7"/>
  <c r="E131" i="6"/>
  <c r="E131" i="7"/>
  <c r="E136" i="6"/>
  <c r="E136" i="7"/>
  <c r="H147" i="6"/>
  <c r="H147" i="7"/>
  <c r="F154" i="7"/>
  <c r="F154" i="6"/>
  <c r="E159" i="6"/>
  <c r="E159" i="7"/>
  <c r="E164" i="6"/>
  <c r="E164" i="7"/>
  <c r="H175" i="6"/>
  <c r="H175" i="7"/>
  <c r="F182" i="6"/>
  <c r="F182" i="7"/>
  <c r="E187" i="6"/>
  <c r="E187" i="7"/>
  <c r="E192" i="6"/>
  <c r="E192" i="7"/>
  <c r="H203" i="6"/>
  <c r="H203" i="7"/>
  <c r="F210" i="7"/>
  <c r="F210" i="6"/>
  <c r="E215" i="6"/>
  <c r="E215" i="7"/>
  <c r="E220" i="6"/>
  <c r="E220" i="7"/>
  <c r="G231" i="6"/>
  <c r="G231" i="7"/>
  <c r="E237" i="6"/>
  <c r="E237" i="7"/>
  <c r="E242" i="6"/>
  <c r="E242" i="7"/>
  <c r="E247" i="6"/>
  <c r="I252" i="6"/>
  <c r="G259" i="6"/>
  <c r="E265" i="6"/>
  <c r="E270" i="6"/>
  <c r="E275" i="6"/>
  <c r="F282" i="6"/>
  <c r="H286" i="6"/>
  <c r="F287" i="6"/>
  <c r="F294" i="6"/>
  <c r="E304" i="6"/>
  <c r="E311" i="6"/>
  <c r="E322" i="6"/>
  <c r="E329" i="6"/>
  <c r="H343" i="6"/>
  <c r="H340" i="6"/>
  <c r="H347" i="6"/>
  <c r="H342" i="6"/>
  <c r="H349" i="6"/>
  <c r="E351" i="6"/>
  <c r="E358" i="6"/>
  <c r="F373" i="6"/>
  <c r="F369" i="6"/>
  <c r="I342" i="6"/>
  <c r="I370" i="6"/>
  <c r="E372" i="6"/>
  <c r="E386" i="6"/>
  <c r="F401" i="6"/>
  <c r="F429" i="6"/>
  <c r="F423" i="6"/>
  <c r="I340" i="6"/>
  <c r="I424" i="6"/>
  <c r="E427" i="6"/>
  <c r="E434" i="6"/>
  <c r="G443" i="6"/>
  <c r="G437" i="6"/>
  <c r="E450" i="6"/>
  <c r="E444" i="6"/>
  <c r="E478" i="6"/>
  <c r="E472" i="6"/>
  <c r="I492" i="6"/>
  <c r="H490" i="6"/>
  <c r="H497" i="6"/>
  <c r="E506" i="6"/>
  <c r="E337" i="6"/>
  <c r="E318" i="6"/>
  <c r="H283" i="6"/>
  <c r="E289" i="6"/>
  <c r="H323" i="6"/>
  <c r="E317" i="6"/>
  <c r="H309" i="6"/>
  <c r="E316" i="6"/>
  <c r="E303" i="6"/>
  <c r="E295" i="6"/>
  <c r="H295" i="6"/>
  <c r="E302" i="6"/>
  <c r="H282" i="6"/>
  <c r="E340" i="6"/>
  <c r="E491" i="6"/>
  <c r="E342" i="6"/>
  <c r="E341" i="6"/>
  <c r="E415" i="6"/>
  <c r="E499" i="6"/>
  <c r="E330" i="6"/>
  <c r="E387" i="6"/>
  <c r="I429" i="6"/>
  <c r="E457" i="6"/>
  <c r="F339" i="6"/>
  <c r="E422" i="6"/>
  <c r="G295" i="6"/>
  <c r="H339" i="6"/>
  <c r="G352" i="6"/>
  <c r="M11" i="6" l="1"/>
  <c r="F21" i="7"/>
  <c r="F21" i="6"/>
  <c r="K13" i="6" s="1"/>
  <c r="I28" i="6"/>
  <c r="I28" i="7"/>
  <c r="E133" i="6"/>
  <c r="E133" i="7"/>
  <c r="H499" i="6"/>
  <c r="E26" i="6"/>
  <c r="E26" i="7"/>
  <c r="F20" i="6"/>
  <c r="F20" i="7"/>
  <c r="E400" i="6"/>
  <c r="E407" i="6"/>
  <c r="E23" i="7"/>
  <c r="E23" i="6"/>
  <c r="I21" i="6"/>
  <c r="N13" i="6" s="1"/>
  <c r="I21" i="7"/>
  <c r="E287" i="6"/>
  <c r="H15" i="6"/>
  <c r="H15" i="7"/>
  <c r="E147" i="6"/>
  <c r="E147" i="7"/>
  <c r="E175" i="6"/>
  <c r="E175" i="7"/>
  <c r="H63" i="6"/>
  <c r="H63" i="7"/>
  <c r="E35" i="7"/>
  <c r="E35" i="6"/>
  <c r="E224" i="6"/>
  <c r="E224" i="7"/>
  <c r="E286" i="6"/>
  <c r="E189" i="6"/>
  <c r="E189" i="7"/>
  <c r="E210" i="6"/>
  <c r="E210" i="7"/>
  <c r="H400" i="6"/>
  <c r="E42" i="7"/>
  <c r="E42" i="6"/>
  <c r="G28" i="6"/>
  <c r="G28" i="7"/>
  <c r="I345" i="6"/>
  <c r="I339" i="6"/>
  <c r="E401" i="6"/>
  <c r="E395" i="6"/>
  <c r="E489" i="6"/>
  <c r="H28" i="6"/>
  <c r="H28" i="7"/>
  <c r="E280" i="6"/>
  <c r="E196" i="7"/>
  <c r="E196" i="6"/>
  <c r="E112" i="6"/>
  <c r="E112" i="7"/>
  <c r="K11" i="6"/>
  <c r="E259" i="6"/>
  <c r="E490" i="6"/>
  <c r="F490" i="6"/>
  <c r="E492" i="6"/>
  <c r="F492" i="6"/>
  <c r="E245" i="6"/>
  <c r="I288" i="6"/>
  <c r="I282" i="6"/>
  <c r="E154" i="6"/>
  <c r="E154" i="7"/>
  <c r="E24" i="6"/>
  <c r="E24" i="7"/>
  <c r="I493" i="6"/>
  <c r="E49" i="6"/>
  <c r="E49" i="7"/>
  <c r="E161" i="6"/>
  <c r="E161" i="7"/>
  <c r="E119" i="6"/>
  <c r="E119" i="7"/>
  <c r="E252" i="6"/>
  <c r="E56" i="6"/>
  <c r="E56" i="7"/>
  <c r="H18" i="6"/>
  <c r="M10" i="6" s="1"/>
  <c r="H18" i="7"/>
  <c r="I19" i="7"/>
  <c r="I19" i="6"/>
  <c r="N11" i="6" s="1"/>
  <c r="G19" i="6"/>
  <c r="L11" i="6" s="1"/>
  <c r="G19" i="7"/>
  <c r="E323" i="6"/>
  <c r="E319" i="6"/>
  <c r="E77" i="6"/>
  <c r="E77" i="7"/>
  <c r="E182" i="7"/>
  <c r="E182" i="6"/>
  <c r="H9" i="6"/>
  <c r="S9" i="6" s="1"/>
  <c r="H9" i="7"/>
  <c r="E217" i="6"/>
  <c r="F18" i="6"/>
  <c r="K10" i="6" s="1"/>
  <c r="F18" i="7"/>
  <c r="F12" i="6"/>
  <c r="F12" i="7"/>
  <c r="E98" i="6"/>
  <c r="E98" i="7"/>
  <c r="E140" i="6"/>
  <c r="E140" i="7"/>
  <c r="F28" i="6"/>
  <c r="F28" i="7"/>
  <c r="E25" i="7"/>
  <c r="E25" i="6"/>
  <c r="F16" i="6"/>
  <c r="K8" i="6" s="1"/>
  <c r="F16" i="7"/>
  <c r="E500" i="6"/>
  <c r="E494" i="6"/>
  <c r="G493" i="6"/>
  <c r="G487" i="6"/>
  <c r="G491" i="6"/>
  <c r="E343" i="6"/>
  <c r="E285" i="6"/>
  <c r="E84" i="6"/>
  <c r="E84" i="7"/>
  <c r="E352" i="6"/>
  <c r="I17" i="6"/>
  <c r="N9" i="6" s="1"/>
  <c r="I17" i="7"/>
  <c r="G17" i="6"/>
  <c r="L9" i="6" s="1"/>
  <c r="G17" i="7"/>
  <c r="E203" i="7"/>
  <c r="E203" i="6"/>
  <c r="E373" i="6"/>
  <c r="E367" i="6"/>
  <c r="F8" i="6"/>
  <c r="F8" i="7"/>
  <c r="E168" i="7"/>
  <c r="E168" i="6"/>
  <c r="E70" i="7"/>
  <c r="E70" i="6"/>
  <c r="F341" i="6"/>
  <c r="E282" i="6"/>
  <c r="E443" i="6"/>
  <c r="E437" i="6"/>
  <c r="E488" i="6"/>
  <c r="F488" i="6"/>
  <c r="G15" i="6"/>
  <c r="L7" i="6" s="1"/>
  <c r="G15" i="7"/>
  <c r="E283" i="6"/>
  <c r="G288" i="6"/>
  <c r="F288" i="6"/>
  <c r="E91" i="6"/>
  <c r="E91" i="7"/>
  <c r="G16" i="6"/>
  <c r="L8" i="6" s="1"/>
  <c r="G16" i="7"/>
  <c r="E273" i="6"/>
  <c r="E429" i="6"/>
  <c r="E423" i="6"/>
  <c r="E105" i="6"/>
  <c r="E105" i="7"/>
  <c r="H500" i="6"/>
  <c r="E63" i="7"/>
  <c r="E63" i="6"/>
  <c r="G345" i="6"/>
  <c r="G339" i="6"/>
  <c r="H27" i="6"/>
  <c r="H27" i="7"/>
  <c r="H16" i="6"/>
  <c r="M8" i="6" s="1"/>
  <c r="H16" i="7"/>
  <c r="E27" i="6"/>
  <c r="E27" i="7"/>
  <c r="E507" i="6"/>
  <c r="E126" i="6"/>
  <c r="E126" i="7"/>
  <c r="M7" i="6"/>
  <c r="E309" i="6"/>
  <c r="H288" i="6"/>
  <c r="H401" i="6"/>
  <c r="F345" i="6"/>
  <c r="H345" i="6"/>
  <c r="F493" i="6"/>
  <c r="E408" i="6"/>
  <c r="E487" i="6"/>
  <c r="H344" i="6" l="1"/>
  <c r="E284" i="6"/>
  <c r="H20" i="6"/>
  <c r="M12" i="6" s="1"/>
  <c r="H20" i="7"/>
  <c r="E344" i="6"/>
  <c r="I11" i="7"/>
  <c r="I11" i="6"/>
  <c r="T11" i="6" s="1"/>
  <c r="E28" i="6"/>
  <c r="E28" i="7"/>
  <c r="G7" i="7"/>
  <c r="G7" i="6"/>
  <c r="R7" i="6" s="1"/>
  <c r="F10" i="7"/>
  <c r="F10" i="6"/>
  <c r="Q10" i="6" s="1"/>
  <c r="G8" i="7"/>
  <c r="G8" i="6"/>
  <c r="R8" i="6" s="1"/>
  <c r="E20" i="7"/>
  <c r="E20" i="6"/>
  <c r="F9" i="6"/>
  <c r="Q9" i="6" s="1"/>
  <c r="F9" i="7"/>
  <c r="I9" i="6"/>
  <c r="T9" i="6" s="1"/>
  <c r="I9" i="7"/>
  <c r="Q8" i="6"/>
  <c r="E18" i="6"/>
  <c r="J10" i="6" s="1"/>
  <c r="E18" i="7"/>
  <c r="E17" i="7"/>
  <c r="E17" i="6"/>
  <c r="J9" i="6" s="1"/>
  <c r="G21" i="6"/>
  <c r="G21" i="7"/>
  <c r="H11" i="6"/>
  <c r="S11" i="6" s="1"/>
  <c r="H11" i="7"/>
  <c r="H10" i="7"/>
  <c r="H10" i="6"/>
  <c r="S10" i="6" s="1"/>
  <c r="I10" i="6"/>
  <c r="T10" i="6" s="1"/>
  <c r="I10" i="7"/>
  <c r="I12" i="6"/>
  <c r="I12" i="7"/>
  <c r="E19" i="6"/>
  <c r="J11" i="6" s="1"/>
  <c r="E19" i="7"/>
  <c r="I8" i="6"/>
  <c r="T8" i="6" s="1"/>
  <c r="I8" i="7"/>
  <c r="G11" i="7"/>
  <c r="G11" i="6"/>
  <c r="R11" i="6" s="1"/>
  <c r="G10" i="6"/>
  <c r="R10" i="6" s="1"/>
  <c r="G10" i="7"/>
  <c r="E288" i="6"/>
  <c r="H8" i="6"/>
  <c r="H8" i="7"/>
  <c r="H492" i="6"/>
  <c r="H493" i="6"/>
  <c r="G12" i="6"/>
  <c r="R12" i="6" s="1"/>
  <c r="G12" i="7"/>
  <c r="E16" i="7"/>
  <c r="E16" i="6"/>
  <c r="J8" i="6" s="1"/>
  <c r="H7" i="6"/>
  <c r="S7" i="6" s="1"/>
  <c r="H7" i="7"/>
  <c r="E345" i="6"/>
  <c r="E339" i="6"/>
  <c r="G9" i="7"/>
  <c r="G9" i="6"/>
  <c r="R9" i="6" s="1"/>
  <c r="F11" i="6"/>
  <c r="Q11" i="6" s="1"/>
  <c r="F11" i="7"/>
  <c r="E493" i="6"/>
  <c r="S8" i="6"/>
  <c r="L13" i="6"/>
  <c r="H21" i="6" l="1"/>
  <c r="H21" i="7"/>
  <c r="E11" i="6"/>
  <c r="P11" i="6" s="1"/>
  <c r="E11" i="7"/>
  <c r="E9" i="6"/>
  <c r="P9" i="6" s="1"/>
  <c r="E9" i="7"/>
  <c r="I13" i="6"/>
  <c r="T13" i="6" s="1"/>
  <c r="I13" i="7"/>
  <c r="E10" i="7"/>
  <c r="E10" i="6"/>
  <c r="P10" i="6" s="1"/>
  <c r="E12" i="6"/>
  <c r="E12" i="7"/>
  <c r="E21" i="6"/>
  <c r="J13" i="6" s="1"/>
  <c r="E21" i="7"/>
  <c r="G13" i="6"/>
  <c r="R13" i="6" s="1"/>
  <c r="G13" i="7"/>
  <c r="H13" i="6"/>
  <c r="H13" i="7"/>
  <c r="H12" i="6"/>
  <c r="S12" i="6" s="1"/>
  <c r="H12" i="7"/>
  <c r="F13" i="6"/>
  <c r="Q13" i="6" s="1"/>
  <c r="F13" i="7"/>
  <c r="E8" i="6"/>
  <c r="P8" i="6" s="1"/>
  <c r="E8" i="7"/>
  <c r="M13" i="6"/>
  <c r="E13" i="7" l="1"/>
  <c r="E13" i="6"/>
  <c r="S13" i="6"/>
  <c r="P13" i="6"/>
  <c r="O68" i="8"/>
  <c r="O67" i="8"/>
  <c r="I353" i="6" s="1"/>
  <c r="N67" i="8" l="1"/>
  <c r="H353" i="6" s="1"/>
  <c r="O53" i="8"/>
  <c r="O52" i="8" s="1"/>
  <c r="M67" i="8"/>
  <c r="I360" i="6"/>
  <c r="N68" i="8"/>
  <c r="I267" i="6" l="1"/>
  <c r="N12" i="6" s="1"/>
  <c r="T12" i="6" s="1"/>
  <c r="H360" i="6"/>
  <c r="M68" i="8"/>
  <c r="G353" i="6"/>
  <c r="L67" i="8"/>
  <c r="O51" i="8"/>
  <c r="I260" i="6"/>
  <c r="I253" i="6" l="1"/>
  <c r="O50" i="8"/>
  <c r="F353" i="6"/>
  <c r="K67" i="8"/>
  <c r="G360" i="6"/>
  <c r="L68" i="8"/>
  <c r="L53" i="8" s="1"/>
  <c r="K53" i="8" l="1"/>
  <c r="F267" i="6"/>
  <c r="K12" i="6" s="1"/>
  <c r="Q12" i="6" s="1"/>
  <c r="L52" i="8"/>
  <c r="J67" i="8"/>
  <c r="E353" i="6"/>
  <c r="F360" i="6"/>
  <c r="K68" i="8"/>
  <c r="I246" i="6"/>
  <c r="O49" i="8"/>
  <c r="J68" i="8" l="1"/>
  <c r="I68" i="8" s="1"/>
  <c r="H68" i="8" s="1"/>
  <c r="G68" i="8" s="1"/>
  <c r="F68" i="8" s="1"/>
  <c r="E360" i="6"/>
  <c r="F260" i="6"/>
  <c r="L51" i="8"/>
  <c r="K52" i="8"/>
  <c r="I67" i="8"/>
  <c r="H67" i="8" s="1"/>
  <c r="G67" i="8" s="1"/>
  <c r="J53" i="8"/>
  <c r="J52" i="8" s="1"/>
  <c r="J51" i="8" s="1"/>
  <c r="J50" i="8" s="1"/>
  <c r="J49" i="8" s="1"/>
  <c r="J48" i="8" s="1"/>
  <c r="J47" i="8" s="1"/>
  <c r="J46" i="8" s="1"/>
  <c r="J45" i="8" s="1"/>
  <c r="J44" i="8" s="1"/>
  <c r="J43" i="8" s="1"/>
  <c r="J42" i="8" s="1"/>
  <c r="J41" i="8" s="1"/>
  <c r="J40" i="8" s="1"/>
  <c r="J39" i="8" s="1"/>
  <c r="J38" i="8" s="1"/>
  <c r="J37" i="8" s="1"/>
  <c r="J36" i="8" s="1"/>
  <c r="J35" i="8" s="1"/>
  <c r="J34" i="8" s="1"/>
  <c r="J33" i="8" s="1"/>
  <c r="J32" i="8" s="1"/>
  <c r="J31" i="8" s="1"/>
  <c r="J30" i="8" s="1"/>
  <c r="J29" i="8" s="1"/>
  <c r="J28" i="8" s="1"/>
  <c r="J27" i="8" s="1"/>
  <c r="J26" i="8" s="1"/>
  <c r="J25" i="8" s="1"/>
  <c r="J24" i="8" s="1"/>
  <c r="J23" i="8" s="1"/>
  <c r="J22" i="8" s="1"/>
  <c r="J21" i="8" s="1"/>
  <c r="J20" i="8" s="1"/>
  <c r="J19" i="8" s="1"/>
  <c r="J18" i="8" s="1"/>
  <c r="J17" i="8" s="1"/>
  <c r="J9" i="8" s="1"/>
  <c r="O48" i="8"/>
  <c r="I239" i="7"/>
  <c r="I239" i="6"/>
  <c r="E267" i="6"/>
  <c r="J12" i="6" s="1"/>
  <c r="P12" i="6" s="1"/>
  <c r="F67" i="8" l="1"/>
  <c r="G53" i="8"/>
  <c r="E260" i="6"/>
  <c r="F253" i="6"/>
  <c r="K51" i="8"/>
  <c r="L50" i="8"/>
  <c r="I232" i="7"/>
  <c r="O47" i="8"/>
  <c r="I232" i="6"/>
  <c r="E253" i="6" l="1"/>
  <c r="G52" i="8"/>
  <c r="F53" i="8"/>
  <c r="P53" i="8" s="1"/>
  <c r="O46" i="8"/>
  <c r="I225" i="6"/>
  <c r="I225" i="7"/>
  <c r="F246" i="6"/>
  <c r="K50" i="8"/>
  <c r="L49" i="8"/>
  <c r="F52" i="8" l="1"/>
  <c r="P52" i="8" s="1"/>
  <c r="G51" i="8"/>
  <c r="I218" i="6"/>
  <c r="O45" i="8"/>
  <c r="I218" i="7"/>
  <c r="E246" i="6"/>
  <c r="F239" i="7"/>
  <c r="L48" i="8"/>
  <c r="F239" i="6"/>
  <c r="K49" i="8"/>
  <c r="I211" i="7" l="1"/>
  <c r="I211" i="6"/>
  <c r="O44" i="8"/>
  <c r="E239" i="6"/>
  <c r="E239" i="7"/>
  <c r="F51" i="8"/>
  <c r="P51" i="8" s="1"/>
  <c r="G50" i="8"/>
  <c r="L47" i="8"/>
  <c r="F232" i="6"/>
  <c r="K48" i="8"/>
  <c r="F232" i="7"/>
  <c r="E232" i="6" l="1"/>
  <c r="E232" i="7"/>
  <c r="L46" i="8"/>
  <c r="F225" i="7"/>
  <c r="F225" i="6"/>
  <c r="K47" i="8"/>
  <c r="I204" i="6"/>
  <c r="I204" i="7"/>
  <c r="O43" i="8"/>
  <c r="F50" i="8"/>
  <c r="P50" i="8" s="1"/>
  <c r="G49" i="8"/>
  <c r="F49" i="8" l="1"/>
  <c r="P49" i="8" s="1"/>
  <c r="G48" i="8"/>
  <c r="F218" i="7"/>
  <c r="L45" i="8"/>
  <c r="F218" i="6"/>
  <c r="K46" i="8"/>
  <c r="I197" i="7"/>
  <c r="O42" i="8"/>
  <c r="I197" i="6"/>
  <c r="E225" i="7"/>
  <c r="E225" i="6"/>
  <c r="F211" i="7" l="1"/>
  <c r="F211" i="6"/>
  <c r="K45" i="8"/>
  <c r="L44" i="8"/>
  <c r="E218" i="7"/>
  <c r="E218" i="6"/>
  <c r="G47" i="8"/>
  <c r="F48" i="8"/>
  <c r="P48" i="8" s="1"/>
  <c r="I190" i="7"/>
  <c r="I190" i="6"/>
  <c r="O41" i="8"/>
  <c r="E211" i="7" l="1"/>
  <c r="E211" i="6"/>
  <c r="O40" i="8"/>
  <c r="I183" i="7"/>
  <c r="I183" i="6"/>
  <c r="G46" i="8"/>
  <c r="F47" i="8"/>
  <c r="P47" i="8" s="1"/>
  <c r="F204" i="6"/>
  <c r="K44" i="8"/>
  <c r="F204" i="7"/>
  <c r="L43" i="8"/>
  <c r="E204" i="6" l="1"/>
  <c r="E204" i="7"/>
  <c r="O39" i="8"/>
  <c r="I176" i="7"/>
  <c r="I176" i="6"/>
  <c r="F197" i="6"/>
  <c r="K43" i="8"/>
  <c r="L42" i="8"/>
  <c r="F197" i="7"/>
  <c r="F46" i="8"/>
  <c r="P46" i="8" s="1"/>
  <c r="G45" i="8"/>
  <c r="F190" i="7" l="1"/>
  <c r="F190" i="6"/>
  <c r="L41" i="8"/>
  <c r="K42" i="8"/>
  <c r="O38" i="8"/>
  <c r="I169" i="7"/>
  <c r="I169" i="6"/>
  <c r="G44" i="8"/>
  <c r="F45" i="8"/>
  <c r="P45" i="8" s="1"/>
  <c r="E197" i="6"/>
  <c r="E197" i="7"/>
  <c r="L40" i="8" l="1"/>
  <c r="F183" i="7"/>
  <c r="F183" i="6"/>
  <c r="K41" i="8"/>
  <c r="F44" i="8"/>
  <c r="P44" i="8" s="1"/>
  <c r="G43" i="8"/>
  <c r="O37" i="8"/>
  <c r="I162" i="7"/>
  <c r="I162" i="6"/>
  <c r="E190" i="7"/>
  <c r="E190" i="6"/>
  <c r="F43" i="8" l="1"/>
  <c r="P43" i="8" s="1"/>
  <c r="G42" i="8"/>
  <c r="E183" i="7"/>
  <c r="E183" i="6"/>
  <c r="I155" i="7"/>
  <c r="I155" i="6"/>
  <c r="O36" i="8"/>
  <c r="K40" i="8"/>
  <c r="L39" i="8"/>
  <c r="F176" i="6"/>
  <c r="F176" i="7"/>
  <c r="K39" i="8" l="1"/>
  <c r="F169" i="7"/>
  <c r="L38" i="8"/>
  <c r="F169" i="6"/>
  <c r="E176" i="6"/>
  <c r="E176" i="7"/>
  <c r="G41" i="8"/>
  <c r="F42" i="8"/>
  <c r="P42" i="8" s="1"/>
  <c r="I148" i="7"/>
  <c r="I148" i="6"/>
  <c r="O35" i="8"/>
  <c r="I141" i="6" l="1"/>
  <c r="I141" i="7"/>
  <c r="O34" i="8"/>
  <c r="F162" i="6"/>
  <c r="K38" i="8"/>
  <c r="L37" i="8"/>
  <c r="F162" i="7"/>
  <c r="F41" i="8"/>
  <c r="P41" i="8" s="1"/>
  <c r="G40" i="8"/>
  <c r="E169" i="6"/>
  <c r="E169" i="7"/>
  <c r="E162" i="6" l="1"/>
  <c r="E162" i="7"/>
  <c r="I134" i="7"/>
  <c r="I134" i="6"/>
  <c r="O33" i="8"/>
  <c r="F40" i="8"/>
  <c r="P40" i="8" s="1"/>
  <c r="G39" i="8"/>
  <c r="K37" i="8"/>
  <c r="L36" i="8"/>
  <c r="F155" i="6"/>
  <c r="F155" i="7"/>
  <c r="F148" i="7" l="1"/>
  <c r="F148" i="6"/>
  <c r="K36" i="8"/>
  <c r="L35" i="8"/>
  <c r="I127" i="7"/>
  <c r="O32" i="8"/>
  <c r="I127" i="6"/>
  <c r="G38" i="8"/>
  <c r="F39" i="8"/>
  <c r="P39" i="8" s="1"/>
  <c r="E155" i="7"/>
  <c r="E155" i="6"/>
  <c r="F141" i="7" l="1"/>
  <c r="K35" i="8"/>
  <c r="L34" i="8"/>
  <c r="F141" i="6"/>
  <c r="E148" i="6"/>
  <c r="E148" i="7"/>
  <c r="F38" i="8"/>
  <c r="P38" i="8" s="1"/>
  <c r="G37" i="8"/>
  <c r="O31" i="8"/>
  <c r="I120" i="7"/>
  <c r="I120" i="6"/>
  <c r="F134" i="7" l="1"/>
  <c r="F134" i="6"/>
  <c r="K34" i="8"/>
  <c r="L33" i="8"/>
  <c r="G36" i="8"/>
  <c r="F37" i="8"/>
  <c r="P37" i="8" s="1"/>
  <c r="I113" i="6"/>
  <c r="O30" i="8"/>
  <c r="I113" i="7"/>
  <c r="E141" i="6"/>
  <c r="E141" i="7"/>
  <c r="F127" i="7" l="1"/>
  <c r="L32" i="8"/>
  <c r="F127" i="6"/>
  <c r="K33" i="8"/>
  <c r="E134" i="6"/>
  <c r="E134" i="7"/>
  <c r="F36" i="8"/>
  <c r="P36" i="8" s="1"/>
  <c r="G35" i="8"/>
  <c r="I106" i="6"/>
  <c r="O29" i="8"/>
  <c r="I106" i="7"/>
  <c r="E127" i="6" l="1"/>
  <c r="E127" i="7"/>
  <c r="F35" i="8"/>
  <c r="P35" i="8" s="1"/>
  <c r="G34" i="8"/>
  <c r="K32" i="8"/>
  <c r="L31" i="8"/>
  <c r="F120" i="6"/>
  <c r="F120" i="7"/>
  <c r="I99" i="7"/>
  <c r="O28" i="8"/>
  <c r="I99" i="6"/>
  <c r="E120" i="6" l="1"/>
  <c r="E120" i="7"/>
  <c r="L30" i="8"/>
  <c r="F113" i="6"/>
  <c r="F113" i="7"/>
  <c r="K31" i="8"/>
  <c r="I92" i="7"/>
  <c r="I92" i="6"/>
  <c r="O27" i="8"/>
  <c r="F34" i="8"/>
  <c r="P34" i="8" s="1"/>
  <c r="G33" i="8"/>
  <c r="F33" i="8" l="1"/>
  <c r="P33" i="8" s="1"/>
  <c r="G32" i="8"/>
  <c r="F106" i="7"/>
  <c r="L29" i="8"/>
  <c r="K30" i="8"/>
  <c r="F106" i="6"/>
  <c r="I85" i="6"/>
  <c r="I85" i="7"/>
  <c r="O26" i="8"/>
  <c r="E113" i="6"/>
  <c r="E113" i="7"/>
  <c r="I78" i="7" l="1"/>
  <c r="I78" i="6"/>
  <c r="O25" i="8"/>
  <c r="E106" i="6"/>
  <c r="E106" i="7"/>
  <c r="G31" i="8"/>
  <c r="F32" i="8"/>
  <c r="P32" i="8" s="1"/>
  <c r="K29" i="8"/>
  <c r="L28" i="8"/>
  <c r="F99" i="6"/>
  <c r="F99" i="7"/>
  <c r="O24" i="8" l="1"/>
  <c r="I71" i="7"/>
  <c r="I71" i="6"/>
  <c r="E99" i="6"/>
  <c r="E99" i="7"/>
  <c r="F92" i="6"/>
  <c r="L27" i="8"/>
  <c r="F92" i="7"/>
  <c r="K28" i="8"/>
  <c r="G30" i="8"/>
  <c r="F31" i="8"/>
  <c r="P31" i="8" s="1"/>
  <c r="F85" i="7" l="1"/>
  <c r="F85" i="6"/>
  <c r="K27" i="8"/>
  <c r="L26" i="8"/>
  <c r="G29" i="8"/>
  <c r="F30" i="8"/>
  <c r="P30" i="8" s="1"/>
  <c r="E92" i="7"/>
  <c r="E92" i="6"/>
  <c r="O23" i="8"/>
  <c r="I64" i="7"/>
  <c r="I64" i="6"/>
  <c r="G28" i="8" l="1"/>
  <c r="F29" i="8"/>
  <c r="P29" i="8" s="1"/>
  <c r="K26" i="8"/>
  <c r="F78" i="6"/>
  <c r="L25" i="8"/>
  <c r="F78" i="7"/>
  <c r="E85" i="6"/>
  <c r="E85" i="7"/>
  <c r="I57" i="6"/>
  <c r="I57" i="7"/>
  <c r="O22" i="8"/>
  <c r="O21" i="8" l="1"/>
  <c r="I50" i="7"/>
  <c r="I50" i="6"/>
  <c r="E78" i="6"/>
  <c r="E78" i="7"/>
  <c r="F71" i="7"/>
  <c r="L24" i="8"/>
  <c r="K25" i="8"/>
  <c r="F71" i="6"/>
  <c r="F28" i="8"/>
  <c r="P28" i="8" s="1"/>
  <c r="G27" i="8"/>
  <c r="G26" i="8" l="1"/>
  <c r="F27" i="8"/>
  <c r="P27" i="8" s="1"/>
  <c r="E71" i="7"/>
  <c r="E71" i="6"/>
  <c r="F64" i="7"/>
  <c r="K24" i="8"/>
  <c r="L23" i="8"/>
  <c r="F64" i="6"/>
  <c r="I43" i="7"/>
  <c r="I43" i="6"/>
  <c r="O20" i="8"/>
  <c r="E64" i="6" l="1"/>
  <c r="E64" i="7"/>
  <c r="O19" i="8"/>
  <c r="I36" i="6"/>
  <c r="I36" i="7"/>
  <c r="F57" i="6"/>
  <c r="L22" i="8"/>
  <c r="F57" i="7"/>
  <c r="K23" i="8"/>
  <c r="F26" i="8"/>
  <c r="P26" i="8" s="1"/>
  <c r="G25" i="8"/>
  <c r="I29" i="7" l="1"/>
  <c r="I29" i="6"/>
  <c r="O18" i="8"/>
  <c r="F25" i="8"/>
  <c r="P25" i="8" s="1"/>
  <c r="G24" i="8"/>
  <c r="E57" i="6"/>
  <c r="E57" i="7"/>
  <c r="K22" i="8"/>
  <c r="L21" i="8"/>
  <c r="F50" i="7"/>
  <c r="F50" i="6"/>
  <c r="G23" i="8" l="1"/>
  <c r="F24" i="8"/>
  <c r="P24" i="8" s="1"/>
  <c r="E50" i="6"/>
  <c r="E50" i="7"/>
  <c r="I22" i="6"/>
  <c r="I22" i="7"/>
  <c r="O17" i="8"/>
  <c r="F43" i="6"/>
  <c r="F43" i="7"/>
  <c r="K21" i="8"/>
  <c r="L20" i="8"/>
  <c r="F36" i="6" l="1"/>
  <c r="K20" i="8"/>
  <c r="L19" i="8"/>
  <c r="F36" i="7"/>
  <c r="E43" i="6"/>
  <c r="E43" i="7"/>
  <c r="I15" i="6"/>
  <c r="N7" i="6" s="1"/>
  <c r="I15" i="7"/>
  <c r="O9" i="8"/>
  <c r="G22" i="8"/>
  <c r="F23" i="8"/>
  <c r="P23" i="8" s="1"/>
  <c r="L18" i="8" l="1"/>
  <c r="F29" i="6"/>
  <c r="F29" i="7"/>
  <c r="K19" i="8"/>
  <c r="G21" i="8"/>
  <c r="F22" i="8"/>
  <c r="P22" i="8" s="1"/>
  <c r="E36" i="6"/>
  <c r="E36" i="7"/>
  <c r="I7" i="7"/>
  <c r="I7" i="6"/>
  <c r="T7" i="6" s="1"/>
  <c r="E29" i="6" l="1"/>
  <c r="K18" i="8"/>
  <c r="E29" i="7"/>
  <c r="F21" i="8"/>
  <c r="P21" i="8" s="1"/>
  <c r="G20" i="8"/>
  <c r="F22" i="7"/>
  <c r="L17" i="8"/>
  <c r="F22" i="6"/>
  <c r="K17" i="8" l="1"/>
  <c r="E22" i="7"/>
  <c r="E22" i="6"/>
  <c r="F20" i="8"/>
  <c r="P20" i="8" s="1"/>
  <c r="G19" i="8"/>
  <c r="L9" i="8"/>
  <c r="F15" i="6"/>
  <c r="K7" i="6" s="1"/>
  <c r="F15" i="7"/>
  <c r="F7" i="7" l="1"/>
  <c r="F7" i="6"/>
  <c r="Q7" i="6" s="1"/>
  <c r="F19" i="8"/>
  <c r="G18" i="8"/>
  <c r="G17" i="8" s="1"/>
  <c r="G9" i="8" s="1"/>
  <c r="E15" i="6"/>
  <c r="J7" i="6" s="1"/>
  <c r="K9" i="8"/>
  <c r="E15" i="7"/>
  <c r="E7" i="7" l="1"/>
  <c r="E7" i="6"/>
  <c r="F18" i="8"/>
  <c r="P19" i="8"/>
  <c r="P7" i="6"/>
  <c r="F17" i="8" l="1"/>
  <c r="P18" i="8"/>
  <c r="F9" i="8" l="1"/>
  <c r="P9" i="8" s="1"/>
  <c r="P17" i="8"/>
  <c r="K18" i="9" l="1"/>
  <c r="K8" i="9" s="1"/>
  <c r="I18" i="9"/>
  <c r="I8" i="9" s="1"/>
  <c r="J18" i="9"/>
  <c r="J8" i="9" s="1"/>
  <c r="G18" i="9"/>
  <c r="G8" i="9" s="1"/>
  <c r="N18" i="9"/>
  <c r="N8" i="9" s="1"/>
  <c r="O18" i="9"/>
  <c r="O8" i="9" s="1"/>
  <c r="M18" i="9"/>
  <c r="M8" i="9" s="1"/>
  <c r="L18" i="9"/>
  <c r="L8" i="9" s="1"/>
  <c r="F25" i="9"/>
  <c r="F18" i="9" s="1"/>
  <c r="F8" i="9" s="1"/>
  <c r="H18" i="9"/>
  <c r="H8" i="9" s="1"/>
  <c r="P8" i="9" l="1"/>
  <c r="P25" i="9"/>
  <c r="P18" i="9" s="1"/>
</calcChain>
</file>

<file path=xl/sharedStrings.xml><?xml version="1.0" encoding="utf-8"?>
<sst xmlns="http://schemas.openxmlformats.org/spreadsheetml/2006/main" count="1471" uniqueCount="426">
  <si>
    <t>ФБ</t>
  </si>
  <si>
    <t>ОБ</t>
  </si>
  <si>
    <t>МБ</t>
  </si>
  <si>
    <t>ВИ</t>
  </si>
  <si>
    <t>1.1.</t>
  </si>
  <si>
    <t>2.1.</t>
  </si>
  <si>
    <t>2.2.</t>
  </si>
  <si>
    <t>2.3.</t>
  </si>
  <si>
    <t>3.1.</t>
  </si>
  <si>
    <t>3.3.</t>
  </si>
  <si>
    <t>3.4.</t>
  </si>
  <si>
    <t>3.5.</t>
  </si>
  <si>
    <t>3.6.</t>
  </si>
  <si>
    <t>4.1.</t>
  </si>
  <si>
    <t>4.2.</t>
  </si>
  <si>
    <t>№ п/п</t>
  </si>
  <si>
    <t>Цели, задачи, мероприятия муниципальной программы</t>
  </si>
  <si>
    <t>Исполнитель мероприятий муниципальной программы</t>
  </si>
  <si>
    <t>Срок реализации мероприятий</t>
  </si>
  <si>
    <t>Объем финансирования, тыс. руб.</t>
  </si>
  <si>
    <t>Фин.средства, всего</t>
  </si>
  <si>
    <t>в том числе:</t>
  </si>
  <si>
    <t>Повышение надежности функционирования систем коммунальной инфраструктуры, предотвращение вредного воздействия отходов на здоровье человека и окружающую среду, сохранение и развитие автомобильных дорог общего пользования местного значения Шелеховского района.</t>
  </si>
  <si>
    <t>Отдел жилищно-коммунального хозяйства и экологии</t>
  </si>
  <si>
    <t>Управление по экономике</t>
  </si>
  <si>
    <t>Управление образования Отдел культуры</t>
  </si>
  <si>
    <t>2024-2030</t>
  </si>
  <si>
    <t>2019-2030</t>
  </si>
  <si>
    <r>
      <t>Подпрограмма 1 «Модернизация и подготовка к отопительному периоду объектов коммунальной инфраструктуры, находящейся в муниципальной собственности Шелеховского района»</t>
    </r>
    <r>
      <rPr>
        <sz val="12"/>
        <rFont val="Times New Roman"/>
        <family val="1"/>
        <charset val="204"/>
      </rPr>
      <t xml:space="preserve"> </t>
    </r>
  </si>
  <si>
    <t>Повышение надежности объектов теплоснабжения, коммунальной инфраструктуры, находящихся в муниципальной собственности Шелеховского района.</t>
  </si>
  <si>
    <r>
      <t>Повышение надежности объектов теплоснабжения, коммунальной инфраструктуры, находящихся в муниципальной собственности Шелеховского района</t>
    </r>
    <r>
      <rPr>
        <sz val="12"/>
        <rFont val="Times New Roman"/>
        <family val="1"/>
        <charset val="204"/>
      </rPr>
      <t>, сокращение потерь топливно-энергетических ресурсов и воды на объектах теплоснабжения и коммунальной инфраструктуры, находящихся в муниципальной собственности Шелеховского района.</t>
    </r>
  </si>
  <si>
    <t>п. Чистые Ключи,  капитальный ремонт магистрального водовода Шелехов-Чистые Ключи. II этап-2018 год</t>
  </si>
  <si>
    <t>Капитальный ремонт 1,4 км магистрального водовода Шелехов-Чистые Ключи, от ВК-3 до городской черты г. Шелехов, Шелеховского района, Иркутской области</t>
  </si>
  <si>
    <t>Приобретение котельного и котельно-вспомогательного оборудования на котельные социальной сферы</t>
  </si>
  <si>
    <t>Капитальный ремонт объектов водоснабжения, 3-х км водопроводных сетей  п. Подкаменная</t>
  </si>
  <si>
    <t>Подготовка объектов инженерной инфраструктуры, находящихся в муниципальной собственности Шелеховского района, к работе в зимних условиях.</t>
  </si>
  <si>
    <t>Создание аварийно-технического запаса для объектов инженерной инфраструктуры, находящихся в муниципальной собственности Шелеховского района.</t>
  </si>
  <si>
    <t>Разработка проектно-сметной документации для реализации мероприятия по капитальному ремонту магистрального водопровода Шелехов-Чистые Ключи</t>
  </si>
  <si>
    <t>Строительный контроль по капитальному ремонту магистрального водопровода Шелехов-Чистые Ключи.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</si>
  <si>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; капитальный ремонт магистрального водопровода Шелехов-Чистые Ключи</t>
  </si>
  <si>
    <t>Приобретение специализированной техники для водоснабжения населения (для Шаманского муниципального образования)</t>
  </si>
  <si>
    <t>Капитальный ремонт канализационного коллектора п. Чистые Ключи-Шелехов</t>
  </si>
  <si>
    <t>Техническое обследование и актуализация схем водоснабжения и водоотведения на территории сельских поселений Шелеховского района</t>
  </si>
  <si>
    <t>Восстановительные работы</t>
  </si>
  <si>
    <t>Очистка накопительных ёмкостей систем водоснабжения п. Чистые Ключи, п. Подкаменная</t>
  </si>
  <si>
    <t>Разработка проектно-сметной документации для реализации мероприятия по капитальному ремонту магистрального водопровода Шелехов-Чистые Ключи IV этап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</si>
  <si>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капитальный ремонт магистрального водопровода Шелехов-Чистые Ключи IV этап</t>
  </si>
  <si>
    <t>Инженерно-геодезические изыскания по объекту: «водопровода Шелехов-Чистые Ключи»</t>
  </si>
  <si>
    <t>Разработка проектно-сметной документации для реализации мероприятия по капитальному ремонту канализационного коллектора системы КНС п. Чистые Ключи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</si>
  <si>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капитальному ремонту канализационного коллектора системы КНС п. Чистые Ключи</t>
  </si>
  <si>
    <t>Выполнение комплекса изысканий: геодезических, геологических, гидрометеорологических и экологических по объекту «Строительство водопроводных сетей д. Олха».</t>
  </si>
  <si>
    <t>Разработка проекта планировки, проекта межевания территории, проектно – сметной документации для реализации мероприятия по строительству водопроводных сетей д. Олха.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</si>
  <si>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«Строительство водопроводных сетей д. Олха»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</si>
  <si>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д. Олха»</t>
  </si>
  <si>
    <t>Прохождение государственной экологической экспертизы по проектной документации «Строительство водопроводных сетей д. Олха»</t>
  </si>
  <si>
    <t>Строительство водопроводных сетей д. Олха</t>
  </si>
  <si>
    <t>Капитальный ремонт1,4 км магистрального водовода Шелехов-Чистые Ключи от городской черты г. Шелехов до водопроводной насосной станции ВНС-1</t>
  </si>
  <si>
    <t>Капитальный ремонт магистрального водовода Шелехов-Чистые Ключи V этап</t>
  </si>
  <si>
    <t>Разработка проектно – сметной документации для реализации мероприятия по объекту «Строительство водопроводных сетей  в Шелеховском районе (с.Введенщина -с.Баклаши)»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</si>
  <si>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«Строительство водопроводных сетей  в Шелеховском районе (с.Введенщина -с.Баклаши)»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</si>
  <si>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 в Шелеховском районе (с.Введенщина -с.Баклаши)»</t>
  </si>
  <si>
    <t>Прохождение государственной экологической экспертизы по проектной документации «Строительство водопроводных сетей  в Шелеховском районе (с.Введенщина -с.Баклаши)»</t>
  </si>
  <si>
    <t>Выполнение комплекса изысканий по объекту «Строительство водопроводных сетей  в Шелеховском районе (с.Введенщина -с.Баклаши)»</t>
  </si>
  <si>
    <t>Строительство водопроводных сетей  в Шелеховском районе (с.Введенщина -с.Баклаши)</t>
  </si>
  <si>
    <t>Строительный контроль по капитальному ремонту канализационного коллектора системы КНС п. Чистые Ключи</t>
  </si>
  <si>
    <t>Техническое обследование и актуализация схем теплоснабжения территории сельских поселений Шелеховского района</t>
  </si>
  <si>
    <r>
      <t>Подпрограмма 2 «</t>
    </r>
    <r>
      <rPr>
        <b/>
        <sz val="12"/>
        <rFont val="Times New Roman"/>
        <family val="1"/>
        <charset val="204"/>
      </rPr>
      <t>Организация сбора, транспортирования и утилизации (захоронения) твердых коммунальных отходов с несанкционированных мест размещения отходов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</si>
  <si>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Предотвращение вредного воздействия отходов на здоровье человека и окружающую среду на территории Шелеховского района</t>
  </si>
  <si>
    <t xml:space="preserve">Снижение негативного влияния отходов на состояние окружающей среды </t>
  </si>
  <si>
    <t>2.1.1.</t>
  </si>
  <si>
    <t>Проведение мероприятий (конкурсов, акций, субботник)</t>
  </si>
  <si>
    <t>2.2.1.</t>
  </si>
  <si>
    <t>Очистка мест несанкционированного размещения отходов</t>
  </si>
  <si>
    <t>Обустройство контейнерных площадок, мусороперегрузочных и мусоросортировочных станций ТКО</t>
  </si>
  <si>
    <t>Содержание мест (площадок) твердых коммунальных отходов</t>
  </si>
  <si>
    <r>
      <t>Подпрограмма 3 «</t>
    </r>
    <r>
      <rPr>
        <b/>
        <sz val="12"/>
        <rFont val="Times New Roman"/>
        <family val="1"/>
        <charset val="204"/>
      </rPr>
      <t>Энергосбережение и повышение энергетической эффективности объектов Шелеховского района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</si>
  <si>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Стимулирование энергосбережения и повышение энергетической эффективности Шелеховского района</t>
  </si>
  <si>
    <t>Организационные мероприятия по энергосбережению в организациях с участием муниципального образования и повышению энергетической эффективности этих организаций</t>
  </si>
  <si>
    <t>Обеспечение учета используемых энергетических ресурсов и применения приборов учета используемых энергетических ресурсов при осуществлении расчетов за энергетические ресурсы</t>
  </si>
  <si>
    <t>Обеспечение сохранения муниципальными учреждениями в сопоставимых условиях достигнутых объемов потребленных воды, тепловой энергии, электрической энергии на требуемом уровне</t>
  </si>
  <si>
    <t>Оснащение зданий, строений, сооружений приборами учета используемых энергетических ресурсов</t>
  </si>
  <si>
    <t>Организация метрологической поверки прибора учета тепловой энергии</t>
  </si>
  <si>
    <t>Организация метрологической поверки прибора учета горячего или холодного водоснабжения</t>
  </si>
  <si>
    <t>3.2.3.</t>
  </si>
  <si>
    <t>Оснащение зданий, строений, сооружений приборами учета тепловой энергии</t>
  </si>
  <si>
    <t>Обеспечение требований энергетической эффективности зданий, строений, сооружений, позволяющих исключить нерациональный расход энергетических ресурсов</t>
  </si>
  <si>
    <t>Ремонт системы отопления, монтаж теплового пункта</t>
  </si>
  <si>
    <t>Повышение тепловой защиты зданий, строений, сооружений, находящихся в муниципальной собственности Шелеховского района, при капитальном ремонте, утепление зданий, строений, сооружений</t>
  </si>
  <si>
    <t>3.4.1.</t>
  </si>
  <si>
    <t>Утепление строительных швов, стен, пола</t>
  </si>
  <si>
    <t>Тепловая изоляция трубопроводов и оборудования, разводящих трубопроводов отопления, ГВС в зданиях, строениях, сооружениях, герметизация вводов теплосети</t>
  </si>
  <si>
    <t>3.5.1.</t>
  </si>
  <si>
    <t>Тепловая изоляция трубопроводов и оборудования, разво-дящих трубопроводов отопления, ГВС в зданиях, строениях, сооружениях</t>
  </si>
  <si>
    <t>Повышение энергетической эффективности систем освещения зданий, строений, сооружений</t>
  </si>
  <si>
    <t>3.6.1.</t>
  </si>
  <si>
    <t>Замена ламп накаливания на энергосберегающие</t>
  </si>
  <si>
    <t>3.6.2.</t>
  </si>
  <si>
    <t>Замена ламп уличного освещения</t>
  </si>
  <si>
    <t>Замена осветительных приборов</t>
  </si>
  <si>
    <t>3.6.4.</t>
  </si>
  <si>
    <t>Устройство уличного освещения</t>
  </si>
  <si>
    <t>3.7.</t>
  </si>
  <si>
    <t>3.8.</t>
  </si>
  <si>
    <t>Приведение в надлежащее состояние объектов электросетевого хозяйства садоводческих, огороднических и дачных некоммерческих объединений граждан с последующей передачей электрических сетей территориальным сетевым организациям на добровольной основе</t>
  </si>
  <si>
    <r>
      <t>Подпрограмма 4 «</t>
    </r>
    <r>
      <rPr>
        <b/>
        <sz val="12"/>
        <rFont val="Times New Roman"/>
        <family val="1"/>
        <charset val="204"/>
      </rPr>
      <t>Ремонт и содержание автомобильных дорог общего пользования местного значения Шелеховского района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</si>
  <si>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4.2.1.</t>
  </si>
  <si>
    <r>
      <t>Муниципальная программа «</t>
    </r>
    <r>
      <rPr>
        <b/>
        <sz val="12"/>
        <rFont val="Times New Roman"/>
        <family val="1"/>
        <charset val="204"/>
      </rPr>
      <t xml:space="preserve">Развитие коммунальной инфраструктуры и экологии Шелеховского района» </t>
    </r>
  </si>
  <si>
    <t xml:space="preserve">Отдел жилищно-коммунального хозяйства и экологии
Управление по экономике
Управление образования Отдел культуры
Управление по распоряжению муниципальным имуществом
</t>
  </si>
  <si>
    <t>1.1.36</t>
  </si>
  <si>
    <t>1.1.35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</si>
  <si>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</si>
  <si>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</si>
  <si>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</si>
  <si>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</si>
  <si>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</si>
  <si>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</si>
  <si>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</si>
  <si>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</si>
  <si>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</si>
  <si>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</si>
  <si>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</si>
  <si>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</si>
  <si>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</si>
  <si>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</si>
  <si>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</si>
  <si>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</si>
  <si>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</si>
  <si>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</si>
  <si>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</si>
  <si>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</si>
  <si>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</si>
  <si>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</si>
  <si>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</si>
  <si>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</si>
  <si>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</si>
  <si>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</si>
  <si>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</si>
  <si>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</si>
  <si>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</si>
  <si>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</si>
  <si>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</si>
  <si>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</si>
  <si>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</si>
  <si>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</si>
  <si>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Капитальное строительство модульных канализационных очистных сооружений глубокой биологической очистки, производительностью 75 м3/сутки  и наружных канализационных сетей в  п. Подкаменная на основе выкупа</t>
  </si>
  <si>
    <t>2.3.1</t>
  </si>
  <si>
    <t>2.3.2</t>
  </si>
  <si>
    <t>Уменьшение количества несанкционированных мест размещения твердых коммунальных отходов.</t>
  </si>
  <si>
    <t xml:space="preserve">Создание мест (площадок) накопления твердых коммунальных отходов:
приобретение контейнеров;
создание контейнерных площадок
</t>
  </si>
  <si>
    <t>3.6.3</t>
  </si>
  <si>
    <t>3.3.1</t>
  </si>
  <si>
    <t>3.2.2</t>
  </si>
  <si>
    <t>3.2.1</t>
  </si>
  <si>
    <t>3.2</t>
  </si>
  <si>
    <t>3.1.1</t>
  </si>
  <si>
    <t>3.1.2</t>
  </si>
  <si>
    <t>Повышение энергетической эффективности систем коммунальной инфраструктуры</t>
  </si>
  <si>
    <t>4.1.1</t>
  </si>
  <si>
    <t>4.1.2</t>
  </si>
  <si>
    <t>Сохранение и развитие автомобильных дорог общего пользования местного значения Шелеховского района</t>
  </si>
  <si>
    <t>Обеспечение ремонта и содержания автомобильных дорог в соответствии с требованиями технических регламентов</t>
  </si>
  <si>
    <t>Разработка проектно-сметной документации для реализации мероприятия по ремонту автомобильных дорог местного значения Шелеховского района</t>
  </si>
  <si>
    <t>Ремонт автомобильной дороги общего  пользования местного значения «Подъезд к СНТ «Широкая падь» Олхинского МО» Шелеховский район Иркутской области»</t>
  </si>
  <si>
    <t>Обеспечение сохранности автомобильных дорог</t>
  </si>
  <si>
    <t>Содержание автомобильных дорог местного значения Шелеховского района</t>
  </si>
  <si>
    <t>экономия 135,52 тыс. руб. (муниципальные контракты ДГВ - 26/2019 от 01.03.2019 и ДГВ - 86/2019 от 11.06.2019)</t>
  </si>
  <si>
    <t>в работе</t>
  </si>
  <si>
    <t>экономия 2,0 тыс. руб. (муниципальный контракт № ДГВ - 122 от 06.09.2019).</t>
  </si>
  <si>
    <t>экономии нет (муниципальный контракт № ДГВ - 102 от 09.07.2019).</t>
  </si>
  <si>
    <t>экономии нет (муниципальный контракт № ДГВ - 46 от 18.04.2019).</t>
  </si>
  <si>
    <t>экономии нет (муниципальные контракты ДГВ - 26/2019 от 01.03.2019 и ДГВ - 86/2019 от 11.06.2019)</t>
  </si>
  <si>
    <t>экономии нет (муниципальный контракт № ДГВ - 85 от 11.06.2019).</t>
  </si>
  <si>
    <t>будет проведен аукцион</t>
  </si>
  <si>
    <t>экономия 613,9 тыс. руб. (начальная макисмальная цена муниципального контракта - 3 780,0 тыс. руб., муниципальный контракт не заключен).</t>
  </si>
  <si>
    <t>экономии нет (начальная максимальная цена муниципального контракта - 850 тыс. руб).</t>
  </si>
  <si>
    <t>экономия 679,253 тыс. руб.(муниципальный контракт № ДГВ - 159 от 19.11.2019).</t>
  </si>
  <si>
    <t>экономия 159,644 тыс. руб. (муниципальный контракт № ДГВ - 41 от 03.04.2019 + начальная максимальная цена муниципальных контрактов на закупку мешков и перчаток - 35,485 тыс. руб.)</t>
  </si>
  <si>
    <t>экономия 988,100 тыс. руб. (муниципальный контракт № ДГВ - 89 от 13.06.2019).</t>
  </si>
  <si>
    <t>Согласовано:</t>
  </si>
  <si>
    <t>Заместитель Мэра района по экономике и финансам                                                                                                                Д.С. Савельев</t>
  </si>
  <si>
    <t>Заместитель начальника отдела жилищно - коммуцнального хозяйства и экологии                                                       И.А. Вторушина</t>
  </si>
  <si>
    <t>экономия 886,625 тыс. руб. (муниципальный контракт № ДГВ - 119 от 02.09.2019).</t>
  </si>
  <si>
    <t>снимаем 3 107,9 (учитывая сжатые сроки для реализации данного меропряития, разработка проекта планировки, проекта межевания территории, проектно – сметной документации для реализации мероприятия по строительству водопроводных сетей д. Олха. переносится на 2020 год ).</t>
  </si>
  <si>
    <t>снимаем 5 536,6 тыс. руб. (муниципальный контракт заключен на сумму - 1 194,596 тыс. руб. (возможен возрат); планируется заключение муниципального контракта на приобретение контейнеров, создание контейнерных площадок с единственным поставщиком на сумму - 637,740 тыс. руб).</t>
  </si>
  <si>
    <t>ИТОГО</t>
  </si>
  <si>
    <t>Примечание</t>
  </si>
  <si>
    <t>В рамках дополнительного Соглашения от 25.11.2019 № 838 к соглашению о предоставлении субсидии из областного бюджета бюджету Шелеховского муниципального района в целях софинансирования расходных обязательств муниципальных образований Иркутской области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 от 27 мая 2019 года № 304 заключен муниципальный контракт на выполнение работ по капитальному строительству "Капитальный ремонт 1,4 км магистрального водовода Шелехов-Чистые Ключи, от ВК-3 до городской черты г. Шелехов, Шелеховского района, Иркутской области" от 21.10.2019 № ДГВ-140/2019</t>
  </si>
  <si>
    <t xml:space="preserve">В рамках исполнения полномочий в сфере теплоснабжения, водоснабжения и водотведения заключены следующие мунципальные контракты: 1) на поставку модуля управления GSM и термоманометра для котельно-вспомогательного оборудования (ДГВ - 164/2019 о 22.11.2019); 2) на поставку центробежного насоса для котельно-вспомогательного оборудования (ДГВ-166/2019 от 25.11.2019); 3) на поставку насоса погружного канализационного  с режущим механизмом (ДГВ-169/2019 от 25.11.2019); 4) на поставку электротоваров для котельно-вспомогательного оборудования (ДГВ - 172/2019 от 02.12.2019); 5) на поставку насосной станции и емкости для воды для котельно-вспомогательного оборудования (ДГВ-173/2019 от 02.12.2019); 6) на поставку мембранного бака для системы отопления (ДГВ-174/2019 от 02.12.2019); 7) на поставку силового кабеля для котельно-вспомогательного оборудования (ДГВ-176/2019 от 03.12.2019); 8) на приобретение электрического котла (заключение муниципального контракта 09.12.2019 на сумму 225,652 тыс. руб).
</t>
  </si>
  <si>
    <t>В связи с отсутствием проектно - сметной документации и технико-экономического обоснования по данному мероприятию, в 2020 году реализация мероприятия не планируется</t>
  </si>
  <si>
    <t>В соответствии с Решением Думы Шелеховского мунципального района от 20.12.2018 № 61 - рд проведена корректировка бюджетов будущих периодов</t>
  </si>
  <si>
    <t>Мероприятие реализовано (муниципальные контракты ДГВ - 26/2019 от 01.03.2019 и ДГВ - 86/2019 от 11.06.2019)</t>
  </si>
  <si>
    <t>Мероприятие реализовано (муниципальный контракт ДГВ - 159/2019 от 19.11.2019)</t>
  </si>
  <si>
    <t>Мероприятие реализовано (муниципальный контракт ДГВ - 46/2019 от 18.04.2019)</t>
  </si>
  <si>
    <t>Мероприятие реализовано (муниципальный контракт ДГВ - 102/2019 от 09.07.2019)</t>
  </si>
  <si>
    <t>В работе (устранение аварийных ситуаций)</t>
  </si>
  <si>
    <t>Мероприятие реализовано (муниципальный контракт ДГВ - 119/2019 от 02.09.2019)</t>
  </si>
  <si>
    <t>Мероприятие реализовано (муниципальные контракты ДГВ - 26/2019 от 01.03.2019 и ДГВ-86/2019 от 11.06.2019)</t>
  </si>
  <si>
    <t>Мероприятие реализовано (муниципальный контракт ДГВ - 122/2019 от 06.09.2019)</t>
  </si>
  <si>
    <t>Мероприятие реализовано</t>
  </si>
  <si>
    <t>Мероприятие реализовано (муниципальный контракт ДГВ - 85/2019 от 11.06.2019)</t>
  </si>
  <si>
    <t>Сумма скорректирована в соответствии с уведомлением министертсва жилищной политики, энергетики и транспорта Иркутской области  - 8 306,64 тыс. руб.</t>
  </si>
  <si>
    <t>Мероприятие реализовано (муниципальный контракт № ДГВ - 41 от 03.04.2019 + начальная максимальная цена муниципальных контрактов на закупку мешков и перчаток - 35,485 тыс. руб.)</t>
  </si>
  <si>
    <t>снимаем 5 536,6 тыс. руб. (муниципальный контракт заключен на сумму - 1 194,596 тыс. руб.; планируется заключение муниципального контракта на приобретение контейнеров, создание контейнерных площадок с единственным поставщиком на сумму - 637,740 тыс. руб).</t>
  </si>
  <si>
    <t>Мероприятие реализовано (муниципальный контракт № ДГВ - 89 от 13.06.2019).</t>
  </si>
  <si>
    <t>Мероприятие реализовано (муниципальный контракт № ДГВ - 89 от 13.06.2019)</t>
  </si>
  <si>
    <t>Получение субсидии на капитальный ремонт и ремонт автомобильных дорог общего пользования местного значения к садоводческим или огородническим некоммерческим товариществам (в рамках дорожного фонда Иркутской области) заявка одобрена на 10 206,00 тыс. руб. (областной бюджет).</t>
  </si>
  <si>
    <t>В соответствии с Решением Думы Шелеховского мунципального района от 19.12.2019 № 40 - рд скорректирован бюджет на 2020 год (предусмотрено финансирование на приобретение котельного и котельно - вспомогательного оборудования по коммерческим предложениям)</t>
  </si>
  <si>
    <t>В соответствии с Решением Думы Шелеховского мунципального района от 19.12.2019 № 40 - рд проведена корректировка бюджетов будущих периодов</t>
  </si>
  <si>
    <t>В соответствии с Решением Думы Шелеховского мунципального района от 19.12.2019 № 40 - рд скорректирован бюджет на 2021 год</t>
  </si>
  <si>
    <t>Запланирована реализация мероприятия на 2020 год. В соответствии с Решением Думы Шелеховского мунципального района от 19.12.2019 № 40 - рд проведена корректировка бюджетов будущих периодов</t>
  </si>
  <si>
    <t xml:space="preserve">В рамках подпрограммы «Чистая вода» на 2019 – 2024 годы государственной программы «Развитие жилищно – коммунального хозяйства и повышение энергоэффективности Иркутской области» на 2019 – 2024 годы на реализацию данного мероприятия одобрена заявка на сумму 1 764,2 тыс. руб. </t>
  </si>
  <si>
    <t>экономия областного бюджета - 4 200,0  тыс. рублей, местного - 539,071 тыс. рублей (муниципальный контракт № ДГВ - 140/19 от 21.10.2019  на сумму 10 940 884,60).</t>
  </si>
  <si>
    <t>начальная максимальная цена муницпальных контрактов составила - 822,8 тыс. руб.</t>
  </si>
  <si>
    <t>Наименование муниципальной программы, подпрограммы, мероприятия или ВЦП</t>
  </si>
  <si>
    <t>Плановое значение целевого индикатора</t>
  </si>
  <si>
    <t>Фактическое значение целевого индикатора</t>
  </si>
  <si>
    <t>Степень достижения показателей результативности</t>
  </si>
  <si>
    <t>Плановые объёмы финансирования, тыс. руб.</t>
  </si>
  <si>
    <t>Всего</t>
  </si>
  <si>
    <t>Муниципальная программа «Развитие коммунальной инфраструктуры и экологии Шелеховского района» на 2019 - 2030 годы</t>
  </si>
  <si>
    <t>Фактические объёмы финансирования, тыс. руб.</t>
  </si>
  <si>
    <t>Уровень финансирования (11/6)</t>
  </si>
  <si>
    <t>Отчет о ходе финансирования и выполнения мероприятий муниципальной программы Шелеховского района "Развитие коммунальной инфраструктуры и экологии Шелеховского района" на 2019 - 2030 годы за 2019 год</t>
  </si>
  <si>
    <t>Техническое обследование и разработка схем теплоснабжения сельских поселений, входящих в состав Шелеховского района</t>
  </si>
  <si>
    <t>Повышение надежности объектов теплоснабжения, коммунальной инфраструктуры, находящихся в муниципальной собственности Шелеховского района, сокращение потерь топливно-энергетических ресурсов и воды на объектах теплоснабжения и коммунальной инфраструктуры, находящихся в муниципальной собственности Шелеховского района.</t>
  </si>
  <si>
    <r>
      <t>Подпрограмма 1 «Модернизация и подготовка к отопительному периоду объектов коммунальной инфраструктуры, находящейся в муниципальной собственности Шелеховского района»</t>
    </r>
    <r>
      <rPr>
        <sz val="11"/>
        <color theme="1"/>
        <rFont val="Times New Roman"/>
        <family val="1"/>
        <charset val="204"/>
      </rPr>
      <t xml:space="preserve"> </t>
    </r>
  </si>
  <si>
    <r>
      <t>Подпрограмма 2 «Организация сбора, транспортирования и утилизации (захоронения) твердых коммунальных отходов с несанкционированных мест размещения отходов»</t>
    </r>
    <r>
      <rPr>
        <sz val="11"/>
        <rFont val="Times New Roman"/>
        <family val="1"/>
        <charset val="204"/>
      </rPr>
      <t xml:space="preserve"> </t>
    </r>
  </si>
  <si>
    <r>
      <t>Подпрограмма 3 «Энергосбережение и повышение энергетической эффективности объектов Шелеховского района»</t>
    </r>
    <r>
      <rPr>
        <sz val="11"/>
        <rFont val="Times New Roman"/>
        <family val="1"/>
        <charset val="204"/>
      </rPr>
      <t xml:space="preserve"> </t>
    </r>
  </si>
  <si>
    <t>-</t>
  </si>
  <si>
    <t xml:space="preserve">Подпрограмма 4 «Ремонт и содержание автомобильных дорог общего пользования местного значения Шелеховского района» </t>
  </si>
  <si>
    <t>ДГВ-148/2019</t>
  </si>
  <si>
    <t>ДГВ-106/2019</t>
  </si>
  <si>
    <t>ДГВ-164/2019, ДГВ-166/2019, ДГВ-169/2019, ДГВ-170/2019, ДГВ-172/2019, ДГВ-173/2019, ДГВ-174/2019, ДГВ-176/2019, ДГВ-184/2019.</t>
  </si>
  <si>
    <t>ДГВ-26/2019 Капитальный ремонт 1,4 км магистрального водовода Шелехов-Чистые Ключи от ВК-3 до городской черты г. Шелехов, Шелеховского района, Иркутской области.</t>
  </si>
  <si>
    <t>ДГВ-86/2019 Капитальный ремонт 1,4 км магистрального водовода Шелехов-Чистые Ключи от городской черты г. Шелехов до водопроводной насосной станции ВНС-1.</t>
  </si>
  <si>
    <t>ДГВ-159/2019</t>
  </si>
  <si>
    <t>ДГВ-46/2019</t>
  </si>
  <si>
    <t>ДГВ-102/2019</t>
  </si>
  <si>
    <t>ДГВ-119/2019</t>
  </si>
  <si>
    <t>ДГВ-122/2019</t>
  </si>
  <si>
    <t>ДГВ-187/2019</t>
  </si>
  <si>
    <t>ДГВ-208/2019</t>
  </si>
  <si>
    <t>ДГВ-170/2019</t>
  </si>
  <si>
    <t>ДГВ-140/2019</t>
  </si>
  <si>
    <t>УМИ-100</t>
  </si>
  <si>
    <t>ДГВ-85/2019</t>
  </si>
  <si>
    <t>ДГВ-32/2019, ДГВ-36/2019, ДГВ-37/2019, ДГВ-58/2019, ДГВ-88/2019, ДГВ-115/2019, ДГВ-116/2019, ДГВ-120/2019, ДГВ-143/2019, ДГВ-149/2019, ДГВ-150/2019, ДГВ-179/2019, ДГВ-180/2019, ДГВ-203/2019, ДГВ-204/2019.</t>
  </si>
  <si>
    <t>ДГВ-147/2019</t>
  </si>
  <si>
    <t xml:space="preserve"> ДГВ - 41/2019, ДГВ-89/2019, ДГВ-186/2019. </t>
  </si>
  <si>
    <t>Обеспечение устойчивого развития территории Шелеховского района, управление коммунальной, транспортной инфраструктурой и экологической безопасностью Шелеховского района.</t>
  </si>
  <si>
    <t>1.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</si>
  <si>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</si>
  <si>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</si>
  <si>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</si>
  <si>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</si>
  <si>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</si>
  <si>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</si>
  <si>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</si>
  <si>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</si>
  <si>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</si>
  <si>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Оказание услуг по проведению государственной экспертизы проектной документации в части проверки достоверности сметной стоимости объекта капитального строительства: капитальный ремонт магистрального водопровода Шелехов-Чистые Ключи</t>
  </si>
  <si>
    <t>1.1.10.</t>
  </si>
  <si>
    <t>1.1.11.</t>
  </si>
  <si>
    <t>Строительство канализационно – очистных сооружений и наружных сетей канализации в с. Подкаменная Шелеховского района</t>
  </si>
  <si>
    <t>1.1.12.</t>
  </si>
  <si>
    <t>Инженерно-геодезические изыскания по объекту: «Строительство канализационно – очистных сооружений и наружных сетей канализации в с. Подкаменная Шелеховского района»</t>
  </si>
  <si>
    <t>1.1.13.</t>
  </si>
  <si>
    <t>Выполнение работ на объект: «Проектирование и строительство централизованной системы канализации и очистки сточных вод Подкаменского сельского поселения, Шелеховского муниципального района»</t>
  </si>
  <si>
    <t>1.1.14.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</si>
  <si>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области»: «Строительство канализационно – очистных сооружений и наружных сетей канализации в с. Подкаменная Шелеховского района»</t>
  </si>
  <si>
    <t>1.1.15.</t>
  </si>
  <si>
    <t>Прохождение государственной экспертизы проектной документации и результатов инженерных изысканий по объекту: «Строительство канализационно – очистных сооружений и наружных сетей канализации в с. Подкаменная Шелеховского района»</t>
  </si>
  <si>
    <t>1.1.16.</t>
  </si>
  <si>
    <t>Прохождение государственной экологической экспертизы по проектной документации «Строительство канализационно – очистных сооружений и наружных сетей канализации в с. Подкаменная Шелеховского района»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</si>
  <si>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</si>
  <si>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</si>
  <si>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</si>
  <si>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</si>
  <si>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</si>
  <si>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</si>
  <si>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</si>
  <si>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</si>
  <si>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</si>
  <si>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</si>
  <si>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</si>
  <si>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Разработка проекта планировки, проекта межевания территории, проектно – сметной документации, проведение историко - культурной экспертизы земельного участка для реализации мероприятия по строительству водопроводных сетей д. Олха.</t>
  </si>
  <si>
    <t>1.1.28.</t>
  </si>
  <si>
    <t>1.1.29.</t>
  </si>
  <si>
    <t>1.1.30.</t>
  </si>
  <si>
    <t>1.1.31.</t>
  </si>
  <si>
    <t>1.1.32.</t>
  </si>
  <si>
    <t>1.1.33.</t>
  </si>
  <si>
    <t>Капитальный ремонт водовода Шелехов - Чистые Ключи от ВНС-1 до резервуаров запаса холодной воды на Олхинской горе</t>
  </si>
  <si>
    <t>1.1.34.</t>
  </si>
  <si>
    <t>Разработка проектной документации по объекту «Строительство водопроводных сетей  в Шелеховском районе (с. Введенщина - с. Баклаши)»</t>
  </si>
  <si>
    <t>1.1.35.</t>
  </si>
  <si>
    <t>Разработка технических условий на пересечение трубопроводом водовода Шелехов –Чистые Ключи железнодорожных путей на км 5205 пк 4 в границах станции Гончарово Восточно – Сибирской железной дороги</t>
  </si>
  <si>
    <t>1.1.36.</t>
  </si>
  <si>
    <t>1.1.37.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</si>
  <si>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 в Шелеховском районе (с. Введенщина -с. Баклаши)»</t>
  </si>
  <si>
    <t>1.1.38.</t>
  </si>
  <si>
    <t>Прохождение государственной экологической экспертизы по проектной документации «Строительство водопроводных сетей  в Шелеховском районе (с. Введенщина -с. Баклаши)»</t>
  </si>
  <si>
    <t>1.1.39.</t>
  </si>
  <si>
    <t>Разработка проекта планировки и проекта межевания территории для реализации мероприятия по объекту «Строительство водопроводных сетей  в Шелеховском районе (с. Введенщина – с. Баклаши)»</t>
  </si>
  <si>
    <t>1.1.40.</t>
  </si>
  <si>
    <t>Строительство водопроводных сетей  в Шелеховском районе (с. Введенщина -с. Баклаши)</t>
  </si>
  <si>
    <t>1.1.41.</t>
  </si>
  <si>
    <t>1.1.42.</t>
  </si>
  <si>
    <t>1.1.43.</t>
  </si>
  <si>
    <t>Выполнение археологической разведки земельного участка в районе строительства объекта «Строительство водопроводных сетей д. Олха» для получения историко – культурной экспертизы</t>
  </si>
  <si>
    <t>Выполнение археологической разведки земельного участка в районе строительства объекта «Строительство водопроводных сетей в Шелеховском районе (с. Введенщина - с. Баклаши)» для получения историко - культурной экспертизы</t>
  </si>
  <si>
    <t>Согласование проектной документации на объект «Капитальный ремонт водовода Шелехов – Чистые Ключи» от ВНС – 1 до резервуаров запаса холодной воды на Олхинской горе на пересечение трубопроводом железнодорожных путей на км 5205 пк4 в границах станции Гончарово Восточно – Сибирской железной дороги</t>
  </si>
  <si>
    <t>2.</t>
  </si>
  <si>
    <t>Уменьшение количества несанкционированных мест размещения твердых коммунальных отходов.</t>
  </si>
  <si>
    <t>Очистка мест несанкционированного размещения отходов (в том числе выполнение проектных, изыскательских и маркшейдерских работ)</t>
  </si>
  <si>
    <t>3.</t>
  </si>
  <si>
    <t>Проверка прибора учета отопления (проверка электросчетчика ТЭМ-104 Ду25, проверка комплекта теплопреобразователей, подготовка теплосчетчика к поверке, демонтаж/монтаж оборудования)</t>
  </si>
  <si>
    <t>Замена и приобретение счетчика горячей воды (МКУК ДО «ЦТРиГО им. К.Г. Самарина», МКУК «ДХШ им. В.И. Сурикова»)</t>
  </si>
  <si>
    <t>Замена ламп накаливания на энергосберегающие (приобретение энергосберегающих ламп, светильников, светодиодных ламп)</t>
  </si>
  <si>
    <t>Повышение энергетической эффективности систем коммунальной инфраструктуры.</t>
  </si>
  <si>
    <t>4.</t>
  </si>
  <si>
    <t>Сохранение и развитие автомобильных дорог общего пользования местного значения Шелеховского района.</t>
  </si>
  <si>
    <t>Выполнение работ по обследованию моста через р. Олха на подъезде к СНТ «Колхозный строитель» Большелугского муниципального образования</t>
  </si>
  <si>
    <t>Получение  технического отчета об оценке состояния моста через р. Олха на подъезде к СНТ «Колхозный строитель» Большелугского муниципального образования</t>
  </si>
  <si>
    <t>5.</t>
  </si>
  <si>
    <t>Обеспечение транспортного обслуживания населения автомобильным пассажирским транспортом</t>
  </si>
  <si>
    <t>Приобретение бланков строгой отчетности</t>
  </si>
  <si>
    <t>Удовлетворение потребностей населения в услугах по перевозке пассажиров и багажа автомобильным транспортом</t>
  </si>
  <si>
    <t>Организация и осуществления контроля за осуществлением регулярных перевозок по муниципальным маршрутам</t>
  </si>
  <si>
    <t>Обеспечение деятельности Управления территориального развития и обустройства</t>
  </si>
  <si>
    <t>Основное мероприятие: Формирование и реализация единой политики в сфере градостроительной деятельности</t>
  </si>
  <si>
    <t>Формирование и реализация единой политики в сфере градостроительной деятельности (демонтаж рекламных конструкций)</t>
  </si>
  <si>
    <t>Разработка проекта зон санитарной охраны источника водоснабжения: скважины № 1, 2, 3 расположенные по адресу: Шелеховский район, п. Подкаменная, в том числе проведение экспертизы проекта, лабораторные исследования воды, разработка программы локального мониторинга состояния эксплуатационных горизонтов подземных вод на участок недр местного значения «Подкаменный-523»</t>
  </si>
  <si>
    <t>1.1.44.</t>
  </si>
  <si>
    <t>1.1.45.</t>
  </si>
  <si>
    <t>1.1.46.</t>
  </si>
  <si>
    <t>1.1.47</t>
  </si>
  <si>
    <t xml:space="preserve">Выполнение
комплекса изысканий: геодезических, геологических, гидрометеорологических и экологических по объекту «Строительство водопроводных сетей д. Олха».
</t>
  </si>
  <si>
    <t xml:space="preserve">Выдача технических условий на устройство пересечений водопровода по объекту: «Строительство водопроводных сетей в Шелеховском районе (с. Введенщина – с. Баклаши)» с  автомобильной дорогой общего пользования межмуниципального
значения «Смоленщина – Введенщина – Чистые Ключи» на участках: км 14+800, км 16+063, км 16+538, км 16+584, км 17+852 в Шелеховском  районе Иркутской области
</t>
  </si>
  <si>
    <t xml:space="preserve">Подпрограмма 2 «Организация сбора, транспортирования и утилизации (захоронения) твердых коммунальных отходов с несанкционированных мест размещения отходов» </t>
  </si>
  <si>
    <t>2.3.1.</t>
  </si>
  <si>
    <t>2.3.2.</t>
  </si>
  <si>
    <t xml:space="preserve">Подпрограмма 3 «Энергосбережение и повышение энергетической эффективности объектов Шелеховского района» </t>
  </si>
  <si>
    <t>3.1.1.</t>
  </si>
  <si>
    <t>3.2.</t>
  </si>
  <si>
    <t>3.2.1.</t>
  </si>
  <si>
    <t>3.2.2.</t>
  </si>
  <si>
    <t>3.2.4.</t>
  </si>
  <si>
    <t>3.2.5.</t>
  </si>
  <si>
    <t>3.3.1.</t>
  </si>
  <si>
    <t>3.6.3.</t>
  </si>
  <si>
    <t>4.1.1.</t>
  </si>
  <si>
    <t>4.1.2.</t>
  </si>
  <si>
    <t>4.3.</t>
  </si>
  <si>
    <t>4.3.1.</t>
  </si>
  <si>
    <t xml:space="preserve">Подпрограмма 5 «Организация транспортного обслуживания населения автомобильным пассажирским транспортом по муниципальным маршрутам регулярных перевозок на территории Шелеховского района» </t>
  </si>
  <si>
    <t>5.1.</t>
  </si>
  <si>
    <t>5.1.1.</t>
  </si>
  <si>
    <t>5.2.</t>
  </si>
  <si>
    <t>5.2.1.</t>
  </si>
  <si>
    <t>Основное мероприятие «Обеспечение деятельности Управления территориального развития и обустройства»</t>
  </si>
  <si>
    <t>Отчет о ходе финансирования и выполнения мероприятий муниципальной программы Шелеховского района "Развитие коммунальной инфраструктуры и экологии Шелеховского района" на 2019 - 2030 годы за 2020 год</t>
  </si>
  <si>
    <r>
      <t xml:space="preserve">Создание условий для предоставления транспортных услуг населению и организации транспортного обслуживания населения </t>
    </r>
    <r>
      <rPr>
        <sz val="11"/>
        <color rgb="FF000000"/>
        <rFont val="Times New Roman"/>
        <family val="1"/>
        <charset val="204"/>
      </rPr>
      <t>между поселениями в границах Шелеховского района</t>
    </r>
  </si>
  <si>
    <t>Увеличение доли сельского населения, обеспеченного теплоснабжением, водоснабжением и водоотведением, отвечающей требованием безопасности.</t>
  </si>
  <si>
    <t>На 1 января 2019 года</t>
  </si>
  <si>
    <t>На 1 января 2020 года</t>
  </si>
  <si>
    <t>все</t>
  </si>
  <si>
    <t>население</t>
  </si>
  <si>
    <t>в том числе</t>
  </si>
  <si>
    <t>городское</t>
  </si>
  <si>
    <t>сельское</t>
  </si>
  <si>
    <t>Шелеховский район</t>
  </si>
  <si>
    <t>г. Шелехов</t>
  </si>
  <si>
    <t>Большелугское</t>
  </si>
  <si>
    <t>х</t>
  </si>
  <si>
    <t>Сельское население</t>
  </si>
  <si>
    <t>п. Огоньки</t>
  </si>
  <si>
    <t>п. Орленок</t>
  </si>
  <si>
    <t>п. Рассоха</t>
  </si>
  <si>
    <t>п. Таежный</t>
  </si>
  <si>
    <t>п. Ягодный</t>
  </si>
  <si>
    <t xml:space="preserve">Сельские поселения </t>
  </si>
  <si>
    <t>Баклашинское</t>
  </si>
  <si>
    <t>с. Баклаши</t>
  </si>
  <si>
    <t>с. Введенщина</t>
  </si>
  <si>
    <t>п. Пионерск</t>
  </si>
  <si>
    <t>п.Чистые Ключи</t>
  </si>
  <si>
    <t xml:space="preserve">     п. Большой Луг</t>
  </si>
  <si>
    <t xml:space="preserve">     п. Огоньки</t>
  </si>
  <si>
    <t xml:space="preserve">     п. Ягодный</t>
  </si>
  <si>
    <t>Олхинское</t>
  </si>
  <si>
    <t>д. Олха</t>
  </si>
  <si>
    <t>п. Дачная</t>
  </si>
  <si>
    <t>п. Летняя</t>
  </si>
  <si>
    <t>Подкаменское</t>
  </si>
  <si>
    <t>п. Подкаменная</t>
  </si>
  <si>
    <t>п. Большая Глубокая</t>
  </si>
  <si>
    <t>п. Глубокая</t>
  </si>
  <si>
    <t>п. Граматуха</t>
  </si>
  <si>
    <t>п. Источник</t>
  </si>
  <si>
    <t>п. Родниковый</t>
  </si>
  <si>
    <t>п. Санаторный</t>
  </si>
  <si>
    <t>п. Трудный</t>
  </si>
  <si>
    <t>п. Хузино</t>
  </si>
  <si>
    <t>Шаманское</t>
  </si>
  <si>
    <t>с. Шаманка</t>
  </si>
  <si>
    <t>п. Куйтун</t>
  </si>
  <si>
    <t>с. Моты</t>
  </si>
  <si>
    <t>Шелеховское городское поселение</t>
  </si>
  <si>
    <t>На 1 января 2018 года</t>
  </si>
  <si>
    <t>Городские поселения</t>
  </si>
  <si>
    <t>Большелугское городское поселение</t>
  </si>
  <si>
    <t>Теплоснабжение</t>
  </si>
  <si>
    <t>Водоотведение</t>
  </si>
  <si>
    <t>Водоснабжение</t>
  </si>
  <si>
    <t>Доля населения, обеспеченного коммунальными услугами, отвещающим требованиям безопасности, %</t>
  </si>
  <si>
    <t>п. Большой Луг</t>
  </si>
  <si>
    <t>Теплоснабжение: 2018 год, было: 39,7 %, необходимо увеличить до 92% (92-39,7)/12=4,4 % увеличивать каждый год</t>
  </si>
  <si>
    <t>Водоснабжение: 2018 год, было: 35,4 %, необходимо увеличить до 92% (92-35,4)/12=4,7 % увеличивать каждый год</t>
  </si>
  <si>
    <t>Водоотведение: 2018 год, было: 30,8 %, необходимо увеличить до 92% (92-30,8)/12=5,1 % увеличивать каждый год</t>
  </si>
  <si>
    <t>Итого: (4,4+4,7+5,1)/3=4,7</t>
  </si>
  <si>
    <t>2 Подпрограмма: снизить до 40 %, то есть (100-40)/12=5% каждый год должно быть снижение на 5 %.</t>
  </si>
  <si>
    <t>4 Подпрограмма: снизить долю протяженности автомобильных дорог общего пользования местного значения Шелеховского района, не отвечающих нормативным требованиям к транспортно-эксплуатационным показателям до 50 %, то есть: (100-50)/12=4,2% в год.</t>
  </si>
  <si>
    <t>2020 факт</t>
  </si>
  <si>
    <t>48,5
44,8
41,0</t>
  </si>
  <si>
    <t>43,3
38,7
31,2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</si>
</sst>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_р_._-;\-* #,##0.0_р_._-;_-* &quot;-&quot;?_р_.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2" fillId="0" borderId="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165" fontId="3" fillId="0" borderId="19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165" fontId="3" fillId="0" borderId="2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Border="1"/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6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166" fontId="6" fillId="0" borderId="51" xfId="0" applyNumberFormat="1" applyFont="1" applyBorder="1" applyAlignment="1">
      <alignment horizontal="center" vertical="center" wrapText="1"/>
    </xf>
    <xf numFmtId="166" fontId="6" fillId="0" borderId="3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6" fontId="1" fillId="0" borderId="34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6" fontId="1" fillId="3" borderId="3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32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5" fillId="0" borderId="36" xfId="0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8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10" fillId="0" borderId="42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8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center" vertical="center" wrapText="1"/>
    </xf>
    <xf numFmtId="166" fontId="6" fillId="0" borderId="17" xfId="0" applyNumberFormat="1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20" xfId="0" applyNumberFormat="1" applyFont="1" applyFill="1" applyBorder="1" applyAlignment="1">
      <alignment horizontal="center" vertical="center" wrapText="1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8" xfId="0" applyNumberFormat="1" applyFont="1" applyFill="1" applyBorder="1" applyAlignment="1">
      <alignment horizontal="center" vertical="center" wrapText="1"/>
    </xf>
    <xf numFmtId="166" fontId="6" fillId="0" borderId="4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6" fontId="1" fillId="0" borderId="27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6" fontId="1" fillId="0" borderId="4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5" xfId="0" applyNumberFormat="1" applyFont="1" applyBorder="1" applyAlignment="1">
      <alignment horizontal="center" vertical="center" wrapText="1"/>
    </xf>
    <xf numFmtId="166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2"/>
  <sheetViews>
    <sheetView topLeftCell="A91" workbookViewId="0">
      <selection activeCell="E9" sqref="E9:E11"/>
    </sheetView>
  </sheetViews>
  <sheetFormatPr defaultColWidth="9.140625" defaultRowHeight="15" x14ac:dyDescent="0.25"/>
  <cols>
    <col min="1" max="1" width="6.28515625" style="67" customWidth="1"/>
    <col min="2" max="2" width="33.85546875" style="67" customWidth="1"/>
    <col min="3" max="5" width="18" style="67" customWidth="1"/>
    <col min="6" max="6" width="12.5703125" style="67" customWidth="1"/>
    <col min="7" max="7" width="11.85546875" style="67" customWidth="1"/>
    <col min="8" max="8" width="10.7109375" style="67" customWidth="1"/>
    <col min="9" max="9" width="12.85546875" style="67" customWidth="1"/>
    <col min="10" max="10" width="11.42578125" style="67" customWidth="1"/>
    <col min="11" max="11" width="10.85546875" style="67" customWidth="1"/>
    <col min="12" max="12" width="9" style="67" customWidth="1"/>
    <col min="13" max="14" width="9.7109375" style="67" customWidth="1"/>
    <col min="15" max="15" width="10.42578125" style="67" customWidth="1"/>
    <col min="16" max="16" width="9.85546875" style="67" customWidth="1"/>
    <col min="17" max="17" width="9.140625" style="67"/>
    <col min="18" max="18" width="9.42578125" style="67" bestFit="1" customWidth="1"/>
    <col min="19" max="19" width="10.42578125" style="67" bestFit="1" customWidth="1"/>
    <col min="20" max="32" width="9.140625" style="67"/>
    <col min="33" max="33" width="8" style="67" customWidth="1"/>
    <col min="34" max="35" width="9.140625" style="67" hidden="1" customWidth="1"/>
    <col min="36" max="16384" width="9.140625" style="67"/>
  </cols>
  <sheetData>
    <row r="2" spans="1:24" x14ac:dyDescent="0.25">
      <c r="A2" s="176" t="s">
        <v>222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24" ht="15.75" thickBot="1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24" ht="15.75" customHeight="1" x14ac:dyDescent="0.25">
      <c r="A4" s="196" t="s">
        <v>15</v>
      </c>
      <c r="B4" s="174" t="s">
        <v>213</v>
      </c>
      <c r="C4" s="174" t="s">
        <v>214</v>
      </c>
      <c r="D4" s="174" t="s">
        <v>215</v>
      </c>
      <c r="E4" s="174" t="s">
        <v>216</v>
      </c>
      <c r="F4" s="174" t="s">
        <v>217</v>
      </c>
      <c r="G4" s="194"/>
      <c r="H4" s="194"/>
      <c r="I4" s="194"/>
      <c r="J4" s="194"/>
      <c r="K4" s="174" t="s">
        <v>220</v>
      </c>
      <c r="L4" s="174"/>
      <c r="M4" s="174"/>
      <c r="N4" s="174"/>
      <c r="O4" s="174"/>
      <c r="P4" s="161" t="s">
        <v>221</v>
      </c>
      <c r="Q4" s="68"/>
      <c r="R4" s="69"/>
      <c r="S4" s="69"/>
      <c r="T4" s="69"/>
      <c r="U4" s="69"/>
      <c r="V4" s="69"/>
      <c r="W4" s="69"/>
      <c r="X4" s="69"/>
    </row>
    <row r="5" spans="1:24" x14ac:dyDescent="0.25">
      <c r="A5" s="190"/>
      <c r="B5" s="175"/>
      <c r="C5" s="175"/>
      <c r="D5" s="167"/>
      <c r="E5" s="167"/>
      <c r="F5" s="195" t="s">
        <v>218</v>
      </c>
      <c r="G5" s="195" t="s">
        <v>21</v>
      </c>
      <c r="H5" s="195"/>
      <c r="I5" s="195"/>
      <c r="J5" s="195"/>
      <c r="K5" s="175" t="s">
        <v>218</v>
      </c>
      <c r="L5" s="175" t="s">
        <v>21</v>
      </c>
      <c r="M5" s="175"/>
      <c r="N5" s="175"/>
      <c r="O5" s="175"/>
      <c r="P5" s="162"/>
      <c r="Q5" s="68"/>
      <c r="R5" s="69"/>
      <c r="S5" s="69"/>
      <c r="T5" s="69"/>
      <c r="U5" s="69"/>
      <c r="V5" s="69"/>
      <c r="W5" s="69"/>
      <c r="X5" s="69"/>
    </row>
    <row r="6" spans="1:24" ht="33" customHeight="1" x14ac:dyDescent="0.25">
      <c r="A6" s="190"/>
      <c r="B6" s="175"/>
      <c r="C6" s="175"/>
      <c r="D6" s="167"/>
      <c r="E6" s="167"/>
      <c r="F6" s="195"/>
      <c r="G6" s="88" t="s">
        <v>0</v>
      </c>
      <c r="H6" s="88" t="s">
        <v>1</v>
      </c>
      <c r="I6" s="88" t="s">
        <v>2</v>
      </c>
      <c r="J6" s="88" t="s">
        <v>3</v>
      </c>
      <c r="K6" s="175"/>
      <c r="L6" s="76" t="s">
        <v>0</v>
      </c>
      <c r="M6" s="76" t="s">
        <v>1</v>
      </c>
      <c r="N6" s="76" t="s">
        <v>2</v>
      </c>
      <c r="O6" s="76" t="s">
        <v>3</v>
      </c>
      <c r="P6" s="162"/>
      <c r="Q6" s="68"/>
      <c r="R6" s="69"/>
      <c r="S6" s="69"/>
      <c r="T6" s="69"/>
      <c r="U6" s="69"/>
      <c r="V6" s="69"/>
      <c r="W6" s="69"/>
      <c r="X6" s="69"/>
    </row>
    <row r="7" spans="1:24" x14ac:dyDescent="0.25">
      <c r="A7" s="81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84">
        <v>16</v>
      </c>
      <c r="Q7" s="68"/>
      <c r="R7" s="69"/>
      <c r="S7" s="69"/>
      <c r="T7" s="69"/>
      <c r="U7" s="69"/>
      <c r="V7" s="69"/>
      <c r="W7" s="69"/>
      <c r="X7" s="69"/>
    </row>
    <row r="8" spans="1:24" x14ac:dyDescent="0.25">
      <c r="A8" s="166" t="s">
        <v>219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80"/>
      <c r="Q8" s="68"/>
      <c r="R8" s="69"/>
      <c r="S8" s="69"/>
      <c r="T8" s="69"/>
      <c r="U8" s="69"/>
      <c r="V8" s="69"/>
      <c r="W8" s="69"/>
      <c r="X8" s="69"/>
    </row>
    <row r="9" spans="1:24" x14ac:dyDescent="0.25">
      <c r="A9" s="197"/>
      <c r="B9" s="198" t="s">
        <v>22</v>
      </c>
      <c r="C9" s="181">
        <v>2</v>
      </c>
      <c r="D9" s="181">
        <v>2</v>
      </c>
      <c r="E9" s="171">
        <f>D9/C9</f>
        <v>1</v>
      </c>
      <c r="F9" s="178">
        <f t="shared" ref="F9:O9" si="0">F17+F56+F65+F88</f>
        <v>34649.300000000003</v>
      </c>
      <c r="G9" s="178">
        <f t="shared" si="0"/>
        <v>0</v>
      </c>
      <c r="H9" s="178">
        <f t="shared" si="0"/>
        <v>14982.2</v>
      </c>
      <c r="I9" s="178">
        <f t="shared" si="0"/>
        <v>19667.100000000002</v>
      </c>
      <c r="J9" s="178">
        <f t="shared" si="0"/>
        <v>0</v>
      </c>
      <c r="K9" s="178">
        <f t="shared" si="0"/>
        <v>30055.399999999994</v>
      </c>
      <c r="L9" s="178">
        <f t="shared" si="0"/>
        <v>0</v>
      </c>
      <c r="M9" s="178">
        <f t="shared" si="0"/>
        <v>14463</v>
      </c>
      <c r="N9" s="178">
        <f t="shared" si="0"/>
        <v>15592.4</v>
      </c>
      <c r="O9" s="178">
        <f t="shared" si="0"/>
        <v>0</v>
      </c>
      <c r="P9" s="179">
        <f>K9/F9</f>
        <v>0.86741723498021583</v>
      </c>
      <c r="Q9" s="68"/>
      <c r="R9" s="69"/>
      <c r="S9" s="69"/>
      <c r="T9" s="69"/>
      <c r="U9" s="69"/>
      <c r="V9" s="69"/>
      <c r="W9" s="69"/>
      <c r="X9" s="69"/>
    </row>
    <row r="10" spans="1:24" x14ac:dyDescent="0.25">
      <c r="A10" s="197"/>
      <c r="B10" s="198"/>
      <c r="C10" s="182"/>
      <c r="D10" s="182"/>
      <c r="E10" s="172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2"/>
      <c r="Q10" s="68"/>
      <c r="R10" s="69"/>
      <c r="S10" s="69"/>
      <c r="T10" s="69"/>
      <c r="U10" s="69"/>
      <c r="V10" s="69"/>
      <c r="W10" s="69"/>
      <c r="X10" s="69"/>
    </row>
    <row r="11" spans="1:24" x14ac:dyDescent="0.25">
      <c r="A11" s="197"/>
      <c r="B11" s="198"/>
      <c r="C11" s="182"/>
      <c r="D11" s="182"/>
      <c r="E11" s="172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2"/>
      <c r="Q11" s="68"/>
      <c r="R11" s="69"/>
      <c r="S11" s="69"/>
      <c r="T11" s="69"/>
      <c r="U11" s="69"/>
      <c r="V11" s="69"/>
      <c r="W11" s="69"/>
      <c r="X11" s="69"/>
    </row>
    <row r="12" spans="1:24" x14ac:dyDescent="0.25">
      <c r="A12" s="197"/>
      <c r="B12" s="198"/>
      <c r="C12" s="181">
        <v>1</v>
      </c>
      <c r="D12" s="167">
        <v>1</v>
      </c>
      <c r="E12" s="173">
        <f>D12/C12</f>
        <v>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2"/>
      <c r="Q12" s="68"/>
      <c r="R12" s="69"/>
      <c r="S12" s="69"/>
      <c r="T12" s="69"/>
      <c r="U12" s="69"/>
      <c r="V12" s="69"/>
      <c r="W12" s="69"/>
      <c r="X12" s="69"/>
    </row>
    <row r="13" spans="1:24" x14ac:dyDescent="0.25">
      <c r="A13" s="197"/>
      <c r="B13" s="198"/>
      <c r="C13" s="182"/>
      <c r="D13" s="182"/>
      <c r="E13" s="172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2"/>
      <c r="Q13" s="68"/>
      <c r="R13" s="69"/>
      <c r="S13" s="69"/>
      <c r="T13" s="69"/>
      <c r="U13" s="69"/>
      <c r="V13" s="69"/>
      <c r="W13" s="69"/>
      <c r="X13" s="69"/>
    </row>
    <row r="14" spans="1:24" x14ac:dyDescent="0.25">
      <c r="A14" s="197"/>
      <c r="B14" s="198"/>
      <c r="C14" s="181">
        <v>1</v>
      </c>
      <c r="D14" s="167">
        <v>1</v>
      </c>
      <c r="E14" s="173">
        <f>D14/C14</f>
        <v>1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2"/>
      <c r="Q14" s="68"/>
      <c r="R14" s="69"/>
      <c r="S14" s="69"/>
      <c r="T14" s="69"/>
      <c r="U14" s="69"/>
      <c r="V14" s="69"/>
      <c r="W14" s="69"/>
      <c r="X14" s="69"/>
    </row>
    <row r="15" spans="1:24" x14ac:dyDescent="0.25">
      <c r="A15" s="197"/>
      <c r="B15" s="198"/>
      <c r="C15" s="182"/>
      <c r="D15" s="182"/>
      <c r="E15" s="172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2"/>
      <c r="Q15" s="68"/>
      <c r="R15" s="69"/>
      <c r="S15" s="69"/>
      <c r="T15" s="69"/>
      <c r="U15" s="69"/>
      <c r="V15" s="69"/>
      <c r="W15" s="69"/>
      <c r="X15" s="69"/>
    </row>
    <row r="16" spans="1:24" ht="36.75" customHeight="1" x14ac:dyDescent="0.25">
      <c r="A16" s="163" t="s">
        <v>225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5"/>
      <c r="Q16" s="68"/>
      <c r="R16" s="69"/>
      <c r="S16" s="69"/>
      <c r="T16" s="69"/>
      <c r="U16" s="69"/>
      <c r="V16" s="69"/>
      <c r="W16" s="69"/>
      <c r="X16" s="69"/>
    </row>
    <row r="17" spans="1:34" ht="86.25" customHeight="1" x14ac:dyDescent="0.25">
      <c r="A17" s="79">
        <v>1</v>
      </c>
      <c r="B17" s="80" t="s">
        <v>29</v>
      </c>
      <c r="C17" s="80">
        <v>2</v>
      </c>
      <c r="D17" s="80">
        <v>2</v>
      </c>
      <c r="E17" s="90">
        <f>D17/C17</f>
        <v>1</v>
      </c>
      <c r="F17" s="64">
        <f>F18</f>
        <v>30209.9</v>
      </c>
      <c r="G17" s="64">
        <f t="shared" ref="G17:J17" si="1">G18</f>
        <v>0</v>
      </c>
      <c r="H17" s="64">
        <f t="shared" si="1"/>
        <v>13185.5</v>
      </c>
      <c r="I17" s="64">
        <f>I18</f>
        <v>17024.400000000001</v>
      </c>
      <c r="J17" s="64">
        <f t="shared" si="1"/>
        <v>0</v>
      </c>
      <c r="K17" s="64">
        <f>K18</f>
        <v>26902.399999999994</v>
      </c>
      <c r="L17" s="64">
        <f t="shared" ref="L17:O17" si="2">L18</f>
        <v>0</v>
      </c>
      <c r="M17" s="64">
        <f t="shared" si="2"/>
        <v>13119.7</v>
      </c>
      <c r="N17" s="64">
        <f>N18</f>
        <v>13782.7</v>
      </c>
      <c r="O17" s="64">
        <f t="shared" si="2"/>
        <v>0</v>
      </c>
      <c r="P17" s="65">
        <f t="shared" ref="P17:P41" si="3">K17/F17</f>
        <v>0.89051602289315734</v>
      </c>
      <c r="Q17" s="68"/>
      <c r="R17" s="69"/>
      <c r="S17" s="69"/>
      <c r="T17" s="69"/>
      <c r="U17" s="69"/>
      <c r="V17" s="69"/>
      <c r="W17" s="69"/>
      <c r="X17" s="69"/>
    </row>
    <row r="18" spans="1:34" ht="181.5" customHeight="1" x14ac:dyDescent="0.25">
      <c r="A18" s="79" t="s">
        <v>4</v>
      </c>
      <c r="B18" s="80" t="s">
        <v>224</v>
      </c>
      <c r="C18" s="80">
        <v>2</v>
      </c>
      <c r="D18" s="80">
        <v>2</v>
      </c>
      <c r="E18" s="90">
        <f>D18/C18</f>
        <v>1</v>
      </c>
      <c r="F18" s="64">
        <f>F19+F20+F21+F22+F23+F24+F25+F26+F27+F28+F29+F31+F32+F33+F34+F35+F36+F37+F38+F39+F40+F41+F42+F43+F44+F45+F46+F47+F48+F49+F50+F51+F52+F53+F54+F30</f>
        <v>30209.9</v>
      </c>
      <c r="G18" s="64">
        <f>G19+G20+G21+G22+G23+G24+G25+G26+G27+G28+G29+G31+G32+G33+G34+G35+G36+G37+G38+G39+G40+G41+G42+G43+G44+G45+G46+G47+G48+G49+G50+G51+G52+G53+G54+G30</f>
        <v>0</v>
      </c>
      <c r="H18" s="64">
        <f>H19+H20+H21+H22+H23+H24+H25+H26+H27+H28+H29+H31+H32+H33+H34+H35+H36+H37+H38+H39+H40+H41+H42+H43+H44+H45+H46+H47+H48+H49+H50+H51+H52+H53+H54+H30</f>
        <v>13185.5</v>
      </c>
      <c r="I18" s="64">
        <f>I19+I20+I21+I22+I23+I24+I25+I26+I27+I28+I29+I31+I32+I33+I34+I35+I36+I37+I38+I39+I40+I41+I42+I43+I44+I45+I46+I47+I48+I49+I50+I51+I52+I53+I54+I30</f>
        <v>17024.400000000001</v>
      </c>
      <c r="J18" s="64">
        <f>J19+J20+J21+J22+J23+J24+J25+J26+J27+J28+J29+J31+J32+J33+J34+J35+J36+J37+J38+J39+J40+J41+J42+J43+J44+J45+J46+J47+J48+J49+J50+J51+J52+J53+J54</f>
        <v>0</v>
      </c>
      <c r="K18" s="64">
        <f>K19+K20+K21+K22+K23+K24+K25+K26+K27+K28+K29+K31+K32+K33+K34+K35+K36+K37+K38+K39+K40+K41+K42+K43+K44+K45+K46+K47+K48+K49+K50+K51+K52+K53+K54+K30</f>
        <v>26902.399999999994</v>
      </c>
      <c r="L18" s="64">
        <f>L19+L20+L21+L22+L23+L24+L25+L26+L27+L28+L29+L31+L32+L33+L34+L35+L36+L37+L38+L39+L40+L41+L42+L43+L44+L45+L46+L47+L48+L49+L50+L51+L52+L53+L54+L30</f>
        <v>0</v>
      </c>
      <c r="M18" s="64">
        <f>M19+M20+M21+M22+M23+M24+M25+M26+M27+M28+M29+M31+M32+M33+M34+M35+M36+M37+M38+M39+M40+M41+M42+M43+M44+M45+M46+M47+M48+M49+M50+M51+M52+M53+M54+M30</f>
        <v>13119.7</v>
      </c>
      <c r="N18" s="64">
        <f>N19+N20+N21+N22+N23+N24+N25+N26+N27+N28+N29+N31+N32+N33+N34+N35+N36+N37+N38+N39+N40+N41+N42+N43+N44+N45+N46+N47+N48+N49+N50+N51+N52+N53+N54+N30</f>
        <v>13782.7</v>
      </c>
      <c r="O18" s="64">
        <f>O19+O20+O21+O22+O23+O24+O25+O26+O27+O28+O29+O31+O32+O33+O34+O35+O36+O37+O38+O39+O40+O41+O42+O43+O44+O45+O46+O47+O48+O49+O50+O51+O52+O53+O54</f>
        <v>0</v>
      </c>
      <c r="P18" s="92">
        <f t="shared" si="3"/>
        <v>0.89051602289315734</v>
      </c>
      <c r="Q18" s="68"/>
      <c r="R18" s="69"/>
      <c r="S18" s="69"/>
      <c r="T18" s="69"/>
      <c r="U18" s="69"/>
      <c r="V18" s="69"/>
      <c r="W18" s="69"/>
      <c r="X18" s="69"/>
    </row>
    <row r="19" spans="1:34" ht="54.75" customHeight="1" x14ac:dyDescent="0.25">
      <c r="A19" s="79" t="s">
        <v>135</v>
      </c>
      <c r="B19" s="80" t="s">
        <v>31</v>
      </c>
      <c r="C19" s="80">
        <v>1</v>
      </c>
      <c r="D19" s="80">
        <v>1</v>
      </c>
      <c r="E19" s="90">
        <f t="shared" ref="E19:E82" si="4">D19/C19</f>
        <v>1</v>
      </c>
      <c r="F19" s="64">
        <f t="shared" ref="F19" si="5">SUM(G19:J19)</f>
        <v>3832.2</v>
      </c>
      <c r="G19" s="64">
        <f t="shared" ref="G19:G53" si="6">G20+G21+G22+G23+G24+G25+G26+G27+G28+G29+G30+G32+G33+G34+G35+G36+G37+G38+G39+G40+G41+G42+G43+G44+G45+G46+G47+G48+G49+G50+G51+G52+G53+G54+G55+G31</f>
        <v>0</v>
      </c>
      <c r="H19" s="64">
        <v>3410.6</v>
      </c>
      <c r="I19" s="64">
        <v>421.6</v>
      </c>
      <c r="J19" s="64">
        <f t="shared" ref="J19:J53" si="7">J20+J21+J22+J23+J24+J25+J26+J27+J28+J29+J30+J32+J33+J34+J35+J36+J37+J38+J39+J40+J41+J42+J43+J44+J45+J46+J47+J48+J49+J50+J51+J52+J53+J54+J55</f>
        <v>0</v>
      </c>
      <c r="K19" s="64">
        <f t="shared" ref="K19" si="8">SUM(L19:O19)</f>
        <v>3832.2</v>
      </c>
      <c r="L19" s="64">
        <f t="shared" ref="L19:L53" si="9">L20+L21+L22+L23+L24+L25+L26+L27+L28+L29+L30+L32+L33+L34+L35+L36+L37+L38+L39+L40+L41+L42+L43+L44+L45+L46+L47+L48+L49+L50+L51+L52+L53+L54+L55</f>
        <v>0</v>
      </c>
      <c r="M19" s="64">
        <v>3410.6</v>
      </c>
      <c r="N19" s="64">
        <v>421.6</v>
      </c>
      <c r="O19" s="64">
        <f t="shared" ref="O19:O53" si="10">O20+O21+O22+O23+O24+O25+O26+O27+O28+O29+O30+O32+O33+O34+O35+O36+O37+O38+O39+O40+O41+O42+O43+O44+O45+O46+O47+O48+O49+O50+O51+O52+O53+O54+O55</f>
        <v>0</v>
      </c>
      <c r="P19" s="92">
        <f t="shared" si="3"/>
        <v>1</v>
      </c>
      <c r="Q19" s="168" t="s">
        <v>244</v>
      </c>
      <c r="R19" s="169"/>
      <c r="S19" s="169"/>
      <c r="T19" s="169"/>
      <c r="U19" s="69"/>
      <c r="V19" s="69"/>
      <c r="W19" s="69"/>
      <c r="X19" s="69"/>
    </row>
    <row r="20" spans="1:34" ht="87.75" customHeight="1" x14ac:dyDescent="0.25">
      <c r="A20" s="77" t="s">
        <v>136</v>
      </c>
      <c r="B20" s="76" t="s">
        <v>32</v>
      </c>
      <c r="C20" s="76">
        <v>1</v>
      </c>
      <c r="D20" s="76">
        <v>1</v>
      </c>
      <c r="E20" s="90">
        <f t="shared" si="4"/>
        <v>1</v>
      </c>
      <c r="F20" s="1">
        <f t="shared" ref="F20:F54" si="11">SUM(G20:J20)</f>
        <v>11542.3</v>
      </c>
      <c r="G20" s="64">
        <f t="shared" si="6"/>
        <v>0</v>
      </c>
      <c r="H20" s="1">
        <v>9774.9</v>
      </c>
      <c r="I20" s="1">
        <v>1767.4</v>
      </c>
      <c r="J20" s="64">
        <f t="shared" si="7"/>
        <v>0</v>
      </c>
      <c r="K20" s="1">
        <f t="shared" ref="K20:K21" si="12">SUM(L20:O20)</f>
        <v>10939.300000000001</v>
      </c>
      <c r="L20" s="64">
        <f t="shared" si="9"/>
        <v>0</v>
      </c>
      <c r="M20" s="1">
        <v>9709.1</v>
      </c>
      <c r="N20" s="1">
        <v>1230.2</v>
      </c>
      <c r="O20" s="64">
        <f t="shared" si="10"/>
        <v>0</v>
      </c>
      <c r="P20" s="92">
        <f t="shared" si="3"/>
        <v>0.94775737937846027</v>
      </c>
      <c r="Q20" s="168" t="s">
        <v>243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</row>
    <row r="21" spans="1:34" ht="77.25" customHeight="1" x14ac:dyDescent="0.25">
      <c r="A21" s="77" t="s">
        <v>137</v>
      </c>
      <c r="B21" s="76" t="s">
        <v>33</v>
      </c>
      <c r="C21" s="76">
        <v>4</v>
      </c>
      <c r="D21" s="76">
        <v>4</v>
      </c>
      <c r="E21" s="90">
        <f t="shared" si="4"/>
        <v>1</v>
      </c>
      <c r="F21" s="1">
        <f t="shared" si="11"/>
        <v>822.8</v>
      </c>
      <c r="G21" s="64">
        <f t="shared" si="6"/>
        <v>0</v>
      </c>
      <c r="H21" s="1"/>
      <c r="I21" s="26">
        <v>822.8</v>
      </c>
      <c r="J21" s="64">
        <f t="shared" si="7"/>
        <v>0</v>
      </c>
      <c r="K21" s="1">
        <f t="shared" si="12"/>
        <v>643.9</v>
      </c>
      <c r="L21" s="64">
        <f t="shared" si="9"/>
        <v>0</v>
      </c>
      <c r="M21" s="1">
        <v>0</v>
      </c>
      <c r="N21" s="26">
        <v>643.9</v>
      </c>
      <c r="O21" s="64">
        <f t="shared" si="10"/>
        <v>0</v>
      </c>
      <c r="P21" s="92">
        <f t="shared" si="3"/>
        <v>0.78257170636849782</v>
      </c>
      <c r="Q21" s="199" t="s">
        <v>232</v>
      </c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spans="1:34" ht="58.5" customHeight="1" x14ac:dyDescent="0.25">
      <c r="A22" s="77" t="s">
        <v>138</v>
      </c>
      <c r="B22" s="76" t="s">
        <v>34</v>
      </c>
      <c r="C22" s="76">
        <v>0</v>
      </c>
      <c r="D22" s="76">
        <v>0</v>
      </c>
      <c r="E22" s="90" t="e">
        <f t="shared" si="4"/>
        <v>#DIV/0!</v>
      </c>
      <c r="F22" s="1">
        <f t="shared" si="11"/>
        <v>0</v>
      </c>
      <c r="G22" s="64">
        <f t="shared" si="6"/>
        <v>0</v>
      </c>
      <c r="H22" s="1"/>
      <c r="I22" s="1"/>
      <c r="J22" s="64">
        <f t="shared" si="7"/>
        <v>0</v>
      </c>
      <c r="K22" s="1">
        <f t="shared" ref="K22" si="13">SUM(L22:O22)</f>
        <v>0</v>
      </c>
      <c r="L22" s="64">
        <f t="shared" si="9"/>
        <v>0</v>
      </c>
      <c r="M22" s="1">
        <v>0</v>
      </c>
      <c r="N22" s="1"/>
      <c r="O22" s="64">
        <f t="shared" si="10"/>
        <v>0</v>
      </c>
      <c r="P22" s="92" t="e">
        <f t="shared" si="3"/>
        <v>#DIV/0!</v>
      </c>
      <c r="Q22" s="68"/>
      <c r="R22" s="69"/>
      <c r="S22" s="69"/>
      <c r="T22" s="69"/>
      <c r="U22" s="69"/>
      <c r="V22" s="69"/>
      <c r="W22" s="69"/>
      <c r="X22" s="69"/>
    </row>
    <row r="23" spans="1:34" ht="84" customHeight="1" x14ac:dyDescent="0.25">
      <c r="A23" s="77" t="s">
        <v>139</v>
      </c>
      <c r="B23" s="76" t="s">
        <v>35</v>
      </c>
      <c r="C23" s="76">
        <v>3</v>
      </c>
      <c r="D23" s="76">
        <v>3</v>
      </c>
      <c r="E23" s="90">
        <f t="shared" si="4"/>
        <v>1</v>
      </c>
      <c r="F23" s="1">
        <f t="shared" si="11"/>
        <v>0</v>
      </c>
      <c r="G23" s="64">
        <f t="shared" si="6"/>
        <v>0</v>
      </c>
      <c r="H23" s="1"/>
      <c r="I23" s="1">
        <v>0</v>
      </c>
      <c r="J23" s="64">
        <f t="shared" si="7"/>
        <v>0</v>
      </c>
      <c r="K23" s="1">
        <f t="shared" ref="K23" si="14">SUM(L23:O23)</f>
        <v>0</v>
      </c>
      <c r="L23" s="64">
        <f t="shared" si="9"/>
        <v>0</v>
      </c>
      <c r="M23" s="1">
        <v>0</v>
      </c>
      <c r="N23" s="1">
        <v>0</v>
      </c>
      <c r="O23" s="64">
        <f t="shared" si="10"/>
        <v>0</v>
      </c>
      <c r="P23" s="92" t="e">
        <f t="shared" si="3"/>
        <v>#DIV/0!</v>
      </c>
      <c r="Q23" s="168"/>
      <c r="R23" s="169"/>
      <c r="S23" s="169"/>
      <c r="T23" s="169"/>
      <c r="U23" s="69"/>
      <c r="V23" s="69"/>
      <c r="W23" s="69"/>
      <c r="X23" s="69"/>
    </row>
    <row r="24" spans="1:34" ht="106.5" customHeight="1" x14ac:dyDescent="0.25">
      <c r="A24" s="77" t="s">
        <v>140</v>
      </c>
      <c r="B24" s="76" t="s">
        <v>36</v>
      </c>
      <c r="C24" s="76">
        <v>0</v>
      </c>
      <c r="D24" s="76">
        <v>0</v>
      </c>
      <c r="E24" s="90" t="e">
        <f t="shared" si="4"/>
        <v>#DIV/0!</v>
      </c>
      <c r="F24" s="1">
        <f t="shared" si="11"/>
        <v>164.3</v>
      </c>
      <c r="G24" s="64">
        <f t="shared" si="6"/>
        <v>0</v>
      </c>
      <c r="H24" s="1"/>
      <c r="I24" s="1">
        <v>164.3</v>
      </c>
      <c r="J24" s="64">
        <f t="shared" si="7"/>
        <v>0</v>
      </c>
      <c r="K24" s="1">
        <f t="shared" ref="K24" si="15">SUM(L24:O24)</f>
        <v>164.3</v>
      </c>
      <c r="L24" s="64">
        <f t="shared" si="9"/>
        <v>0</v>
      </c>
      <c r="M24" s="1">
        <v>0</v>
      </c>
      <c r="N24" s="1">
        <v>164.3</v>
      </c>
      <c r="O24" s="64">
        <f t="shared" si="10"/>
        <v>0</v>
      </c>
      <c r="P24" s="92">
        <f t="shared" si="3"/>
        <v>1</v>
      </c>
      <c r="Q24" s="168" t="s">
        <v>166</v>
      </c>
      <c r="R24" s="169"/>
      <c r="S24" s="169"/>
      <c r="T24" s="169"/>
      <c r="U24" s="69"/>
      <c r="V24" s="69"/>
      <c r="W24" s="69"/>
      <c r="X24" s="69"/>
    </row>
    <row r="25" spans="1:34" ht="116.25" customHeight="1" x14ac:dyDescent="0.25">
      <c r="A25" s="77" t="s">
        <v>141</v>
      </c>
      <c r="B25" s="76" t="s">
        <v>37</v>
      </c>
      <c r="C25" s="76">
        <v>1</v>
      </c>
      <c r="D25" s="76">
        <v>1</v>
      </c>
      <c r="E25" s="90">
        <f t="shared" si="4"/>
        <v>1</v>
      </c>
      <c r="F25" s="1">
        <f t="shared" si="11"/>
        <v>2188.6</v>
      </c>
      <c r="G25" s="64">
        <f t="shared" si="6"/>
        <v>0</v>
      </c>
      <c r="H25" s="1"/>
      <c r="I25" s="1">
        <v>2188.6</v>
      </c>
      <c r="J25" s="64">
        <f t="shared" si="7"/>
        <v>0</v>
      </c>
      <c r="K25" s="1">
        <f t="shared" ref="K25" si="16">SUM(L25:O25)</f>
        <v>346.9</v>
      </c>
      <c r="L25" s="64">
        <f t="shared" si="9"/>
        <v>0</v>
      </c>
      <c r="M25" s="1">
        <v>0</v>
      </c>
      <c r="N25" s="1">
        <v>346.9</v>
      </c>
      <c r="O25" s="64">
        <f t="shared" si="10"/>
        <v>0</v>
      </c>
      <c r="P25" s="92">
        <f t="shared" si="3"/>
        <v>0.15850315270035639</v>
      </c>
      <c r="Q25" s="168" t="s">
        <v>233</v>
      </c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</row>
    <row r="26" spans="1:34" ht="63" customHeight="1" x14ac:dyDescent="0.25">
      <c r="A26" s="77" t="s">
        <v>142</v>
      </c>
      <c r="B26" s="76" t="s">
        <v>38</v>
      </c>
      <c r="C26" s="76">
        <v>1</v>
      </c>
      <c r="D26" s="76">
        <v>1</v>
      </c>
      <c r="E26" s="90">
        <f t="shared" si="4"/>
        <v>1</v>
      </c>
      <c r="F26" s="1">
        <f t="shared" si="11"/>
        <v>336.9</v>
      </c>
      <c r="G26" s="64">
        <f t="shared" si="6"/>
        <v>0</v>
      </c>
      <c r="H26" s="1"/>
      <c r="I26" s="26">
        <v>336.9</v>
      </c>
      <c r="J26" s="64">
        <f t="shared" si="7"/>
        <v>0</v>
      </c>
      <c r="K26" s="1">
        <f t="shared" ref="K26" si="17">SUM(L26:O26)</f>
        <v>70.7</v>
      </c>
      <c r="L26" s="64">
        <f t="shared" si="9"/>
        <v>0</v>
      </c>
      <c r="M26" s="1"/>
      <c r="N26" s="26">
        <v>70.7</v>
      </c>
      <c r="O26" s="64">
        <f t="shared" si="10"/>
        <v>0</v>
      </c>
      <c r="P26" s="92">
        <f t="shared" si="3"/>
        <v>0.20985455624814486</v>
      </c>
      <c r="Q26" s="168" t="s">
        <v>235</v>
      </c>
      <c r="R26" s="170"/>
      <c r="S26" s="170"/>
      <c r="T26" s="170"/>
      <c r="U26" s="170"/>
      <c r="V26" s="170"/>
      <c r="W26" s="170"/>
      <c r="X26" s="170"/>
      <c r="Y26" s="170"/>
    </row>
    <row r="27" spans="1:34" ht="121.5" customHeight="1" x14ac:dyDescent="0.25">
      <c r="A27" s="77" t="s">
        <v>143</v>
      </c>
      <c r="B27" s="76" t="s">
        <v>39</v>
      </c>
      <c r="C27" s="76">
        <v>1</v>
      </c>
      <c r="D27" s="76">
        <v>1</v>
      </c>
      <c r="E27" s="90">
        <f t="shared" si="4"/>
        <v>1</v>
      </c>
      <c r="F27" s="1">
        <f t="shared" si="11"/>
        <v>24</v>
      </c>
      <c r="G27" s="64">
        <f t="shared" si="6"/>
        <v>0</v>
      </c>
      <c r="H27" s="1"/>
      <c r="I27" s="1">
        <v>24</v>
      </c>
      <c r="J27" s="64">
        <f t="shared" si="7"/>
        <v>0</v>
      </c>
      <c r="K27" s="1">
        <f t="shared" ref="K27" si="18">SUM(L27:O27)</f>
        <v>24</v>
      </c>
      <c r="L27" s="64">
        <f t="shared" si="9"/>
        <v>0</v>
      </c>
      <c r="M27" s="1"/>
      <c r="N27" s="1">
        <v>24</v>
      </c>
      <c r="O27" s="64">
        <f t="shared" si="10"/>
        <v>0</v>
      </c>
      <c r="P27" s="92">
        <f t="shared" si="3"/>
        <v>1</v>
      </c>
      <c r="Q27" s="168" t="s">
        <v>236</v>
      </c>
      <c r="R27" s="169"/>
      <c r="S27" s="169"/>
      <c r="T27" s="170"/>
      <c r="U27" s="170"/>
      <c r="V27" s="170"/>
      <c r="W27" s="170"/>
      <c r="X27" s="170"/>
      <c r="Y27" s="170"/>
    </row>
    <row r="28" spans="1:34" ht="69" customHeight="1" x14ac:dyDescent="0.25">
      <c r="A28" s="77" t="s">
        <v>124</v>
      </c>
      <c r="B28" s="76" t="s">
        <v>40</v>
      </c>
      <c r="C28" s="76">
        <v>0</v>
      </c>
      <c r="D28" s="76">
        <v>0</v>
      </c>
      <c r="E28" s="90" t="e">
        <f t="shared" si="4"/>
        <v>#DIV/0!</v>
      </c>
      <c r="F28" s="1">
        <f t="shared" si="11"/>
        <v>0</v>
      </c>
      <c r="G28" s="64">
        <f t="shared" si="6"/>
        <v>0</v>
      </c>
      <c r="H28" s="1"/>
      <c r="I28" s="1">
        <v>0</v>
      </c>
      <c r="J28" s="64">
        <f t="shared" si="7"/>
        <v>0</v>
      </c>
      <c r="K28" s="1">
        <f t="shared" ref="K28" si="19">SUM(L28:O28)</f>
        <v>0</v>
      </c>
      <c r="L28" s="64">
        <f t="shared" si="9"/>
        <v>0</v>
      </c>
      <c r="M28" s="1"/>
      <c r="N28" s="1">
        <v>0</v>
      </c>
      <c r="O28" s="64">
        <f t="shared" si="10"/>
        <v>0</v>
      </c>
      <c r="P28" s="92" t="e">
        <f t="shared" si="3"/>
        <v>#DIV/0!</v>
      </c>
      <c r="Q28" s="68"/>
      <c r="R28" s="69"/>
      <c r="S28" s="69"/>
      <c r="T28" s="69"/>
      <c r="U28" s="69"/>
      <c r="V28" s="69"/>
      <c r="W28" s="69"/>
      <c r="X28" s="69"/>
    </row>
    <row r="29" spans="1:34" ht="91.5" customHeight="1" x14ac:dyDescent="0.25">
      <c r="A29" s="77" t="s">
        <v>125</v>
      </c>
      <c r="B29" s="76" t="s">
        <v>144</v>
      </c>
      <c r="C29" s="76">
        <v>0</v>
      </c>
      <c r="D29" s="76">
        <v>0</v>
      </c>
      <c r="E29" s="90" t="e">
        <f t="shared" si="4"/>
        <v>#DIV/0!</v>
      </c>
      <c r="F29" s="1">
        <f t="shared" si="11"/>
        <v>0</v>
      </c>
      <c r="G29" s="64">
        <f t="shared" si="6"/>
        <v>0</v>
      </c>
      <c r="H29" s="1"/>
      <c r="I29" s="1">
        <v>0</v>
      </c>
      <c r="J29" s="64">
        <f t="shared" si="7"/>
        <v>0</v>
      </c>
      <c r="K29" s="1">
        <f t="shared" ref="K29" si="20">SUM(L29:O29)</f>
        <v>0</v>
      </c>
      <c r="L29" s="64">
        <f t="shared" si="9"/>
        <v>0</v>
      </c>
      <c r="M29" s="1"/>
      <c r="N29" s="1">
        <v>0</v>
      </c>
      <c r="O29" s="64">
        <f t="shared" si="10"/>
        <v>0</v>
      </c>
      <c r="P29" s="92" t="e">
        <f t="shared" si="3"/>
        <v>#DIV/0!</v>
      </c>
      <c r="Q29" s="68"/>
      <c r="R29" s="69"/>
      <c r="S29" s="69"/>
      <c r="T29" s="69"/>
      <c r="U29" s="69"/>
      <c r="V29" s="69"/>
      <c r="W29" s="69"/>
      <c r="X29" s="69"/>
    </row>
    <row r="30" spans="1:34" ht="56.25" customHeight="1" x14ac:dyDescent="0.25">
      <c r="A30" s="77" t="s">
        <v>126</v>
      </c>
      <c r="B30" s="76" t="s">
        <v>41</v>
      </c>
      <c r="C30" s="76">
        <v>0</v>
      </c>
      <c r="D30" s="76">
        <v>0</v>
      </c>
      <c r="E30" s="90" t="e">
        <f t="shared" si="4"/>
        <v>#DIV/0!</v>
      </c>
      <c r="F30" s="1">
        <f t="shared" si="11"/>
        <v>0</v>
      </c>
      <c r="G30" s="64">
        <f t="shared" si="6"/>
        <v>0</v>
      </c>
      <c r="H30" s="1"/>
      <c r="I30" s="1">
        <v>0</v>
      </c>
      <c r="J30" s="64">
        <f t="shared" si="7"/>
        <v>0</v>
      </c>
      <c r="K30" s="1">
        <f t="shared" ref="K30" si="21">SUM(L30:O30)</f>
        <v>0</v>
      </c>
      <c r="L30" s="64">
        <f t="shared" si="9"/>
        <v>0</v>
      </c>
      <c r="M30" s="1"/>
      <c r="N30" s="1">
        <v>0</v>
      </c>
      <c r="O30" s="64">
        <f t="shared" si="10"/>
        <v>0</v>
      </c>
      <c r="P30" s="92" t="e">
        <f t="shared" si="3"/>
        <v>#DIV/0!</v>
      </c>
      <c r="Q30" s="68"/>
      <c r="R30" s="69"/>
      <c r="S30" s="69"/>
      <c r="T30" s="69"/>
      <c r="U30" s="69"/>
      <c r="V30" s="69"/>
      <c r="W30" s="69"/>
      <c r="X30" s="69"/>
    </row>
    <row r="31" spans="1:34" ht="79.5" customHeight="1" x14ac:dyDescent="0.25">
      <c r="A31" s="77" t="s">
        <v>127</v>
      </c>
      <c r="B31" s="76" t="s">
        <v>42</v>
      </c>
      <c r="C31" s="76">
        <v>4</v>
      </c>
      <c r="D31" s="76">
        <v>4</v>
      </c>
      <c r="E31" s="90">
        <f t="shared" si="4"/>
        <v>1</v>
      </c>
      <c r="F31" s="26">
        <f t="shared" si="11"/>
        <v>2100</v>
      </c>
      <c r="G31" s="64">
        <f t="shared" si="6"/>
        <v>0</v>
      </c>
      <c r="H31" s="26"/>
      <c r="I31" s="26">
        <v>2100</v>
      </c>
      <c r="J31" s="64">
        <f t="shared" si="7"/>
        <v>0</v>
      </c>
      <c r="K31" s="26">
        <f t="shared" ref="K31" si="22">SUM(L31:O31)</f>
        <v>2100</v>
      </c>
      <c r="L31" s="64">
        <f t="shared" si="9"/>
        <v>0</v>
      </c>
      <c r="M31" s="26"/>
      <c r="N31" s="26">
        <v>2100</v>
      </c>
      <c r="O31" s="64">
        <f t="shared" si="10"/>
        <v>0</v>
      </c>
      <c r="P31" s="92">
        <f t="shared" si="3"/>
        <v>1</v>
      </c>
      <c r="Q31" s="168" t="s">
        <v>237</v>
      </c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</row>
    <row r="32" spans="1:34" ht="54" customHeight="1" x14ac:dyDescent="0.25">
      <c r="A32" s="77" t="s">
        <v>128</v>
      </c>
      <c r="B32" s="76" t="s">
        <v>43</v>
      </c>
      <c r="C32" s="76">
        <v>5</v>
      </c>
      <c r="D32" s="76">
        <v>5</v>
      </c>
      <c r="E32" s="90">
        <f t="shared" si="4"/>
        <v>1</v>
      </c>
      <c r="F32" s="1">
        <f t="shared" si="11"/>
        <v>1000</v>
      </c>
      <c r="G32" s="64">
        <f t="shared" si="6"/>
        <v>0</v>
      </c>
      <c r="H32" s="1"/>
      <c r="I32" s="1">
        <v>1000</v>
      </c>
      <c r="J32" s="64">
        <f t="shared" si="7"/>
        <v>0</v>
      </c>
      <c r="K32" s="1">
        <f t="shared" ref="K32" si="23">SUM(L32:O32)</f>
        <v>604.6</v>
      </c>
      <c r="L32" s="64">
        <f t="shared" si="9"/>
        <v>0</v>
      </c>
      <c r="M32" s="1"/>
      <c r="N32" s="1">
        <v>604.6</v>
      </c>
      <c r="O32" s="64">
        <f t="shared" si="10"/>
        <v>0</v>
      </c>
      <c r="P32" s="92">
        <f t="shared" si="3"/>
        <v>0.60460000000000003</v>
      </c>
      <c r="Q32" s="168" t="s">
        <v>246</v>
      </c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33" ht="56.25" customHeight="1" x14ac:dyDescent="0.25">
      <c r="A33" s="77" t="s">
        <v>129</v>
      </c>
      <c r="B33" s="76" t="s">
        <v>44</v>
      </c>
      <c r="C33" s="76">
        <v>6</v>
      </c>
      <c r="D33" s="76">
        <v>6</v>
      </c>
      <c r="E33" s="90">
        <f t="shared" si="4"/>
        <v>1</v>
      </c>
      <c r="F33" s="1">
        <f t="shared" si="11"/>
        <v>2906.9</v>
      </c>
      <c r="G33" s="64">
        <f t="shared" si="6"/>
        <v>0</v>
      </c>
      <c r="H33" s="1"/>
      <c r="I33" s="1">
        <v>2906.9</v>
      </c>
      <c r="J33" s="64">
        <f t="shared" si="7"/>
        <v>0</v>
      </c>
      <c r="K33" s="1">
        <f t="shared" ref="K33" si="24">SUM(L33:O33)</f>
        <v>2020.3</v>
      </c>
      <c r="L33" s="64">
        <f t="shared" si="9"/>
        <v>0</v>
      </c>
      <c r="M33" s="1"/>
      <c r="N33" s="1">
        <v>2020.3</v>
      </c>
      <c r="O33" s="64">
        <f t="shared" si="10"/>
        <v>0</v>
      </c>
      <c r="P33" s="92">
        <f t="shared" si="3"/>
        <v>0.69500154804086822</v>
      </c>
      <c r="Q33" s="168" t="s">
        <v>238</v>
      </c>
      <c r="R33" s="170"/>
      <c r="S33" s="170"/>
      <c r="T33" s="170"/>
      <c r="U33" s="170"/>
      <c r="V33" s="170"/>
      <c r="W33" s="170"/>
      <c r="X33" s="170"/>
      <c r="Y33" s="170"/>
    </row>
    <row r="34" spans="1:33" ht="81" customHeight="1" x14ac:dyDescent="0.25">
      <c r="A34" s="77" t="s">
        <v>130</v>
      </c>
      <c r="B34" s="76" t="s">
        <v>45</v>
      </c>
      <c r="C34" s="76">
        <v>1</v>
      </c>
      <c r="D34" s="76">
        <v>1</v>
      </c>
      <c r="E34" s="90">
        <f t="shared" si="4"/>
        <v>1</v>
      </c>
      <c r="F34" s="1">
        <f t="shared" si="11"/>
        <v>0</v>
      </c>
      <c r="G34" s="64">
        <f t="shared" si="6"/>
        <v>0</v>
      </c>
      <c r="H34" s="1"/>
      <c r="I34" s="1">
        <v>0</v>
      </c>
      <c r="J34" s="64">
        <f t="shared" si="7"/>
        <v>0</v>
      </c>
      <c r="K34" s="1">
        <f t="shared" ref="K34" si="25">SUM(L34:O34)</f>
        <v>567.6</v>
      </c>
      <c r="L34" s="64">
        <f t="shared" si="9"/>
        <v>0</v>
      </c>
      <c r="M34" s="1"/>
      <c r="N34" s="1">
        <v>567.6</v>
      </c>
      <c r="O34" s="64">
        <f t="shared" si="10"/>
        <v>0</v>
      </c>
      <c r="P34" s="92" t="e">
        <f t="shared" si="3"/>
        <v>#DIV/0!</v>
      </c>
      <c r="Q34" s="168" t="s">
        <v>234</v>
      </c>
      <c r="R34" s="169"/>
      <c r="S34" s="169"/>
      <c r="T34" s="169"/>
      <c r="U34" s="170"/>
      <c r="V34" s="170"/>
      <c r="W34" s="170"/>
      <c r="X34" s="170"/>
      <c r="Y34" s="170"/>
      <c r="Z34" s="170"/>
    </row>
    <row r="35" spans="1:33" ht="117" customHeight="1" x14ac:dyDescent="0.25">
      <c r="A35" s="77" t="s">
        <v>131</v>
      </c>
      <c r="B35" s="76" t="s">
        <v>46</v>
      </c>
      <c r="C35" s="76">
        <v>1</v>
      </c>
      <c r="D35" s="76">
        <v>1</v>
      </c>
      <c r="E35" s="90">
        <f t="shared" si="4"/>
        <v>1</v>
      </c>
      <c r="F35" s="1">
        <f t="shared" si="11"/>
        <v>24</v>
      </c>
      <c r="G35" s="64">
        <f t="shared" si="6"/>
        <v>0</v>
      </c>
      <c r="H35" s="1"/>
      <c r="I35" s="1">
        <v>24</v>
      </c>
      <c r="J35" s="64">
        <f t="shared" si="7"/>
        <v>0</v>
      </c>
      <c r="K35" s="1">
        <f t="shared" ref="K35" si="26">SUM(L35:O35)</f>
        <v>24</v>
      </c>
      <c r="L35" s="64">
        <f t="shared" si="9"/>
        <v>0</v>
      </c>
      <c r="M35" s="1"/>
      <c r="N35" s="1">
        <v>24</v>
      </c>
      <c r="O35" s="64">
        <f t="shared" si="10"/>
        <v>0</v>
      </c>
      <c r="P35" s="92">
        <f t="shared" si="3"/>
        <v>1</v>
      </c>
      <c r="Q35" s="168" t="s">
        <v>239</v>
      </c>
      <c r="R35" s="169"/>
      <c r="S35" s="169"/>
      <c r="T35" s="169"/>
      <c r="U35" s="169"/>
      <c r="V35" s="169"/>
      <c r="W35" s="169"/>
      <c r="X35" s="169"/>
    </row>
    <row r="36" spans="1:33" ht="51" customHeight="1" x14ac:dyDescent="0.25">
      <c r="A36" s="77" t="s">
        <v>132</v>
      </c>
      <c r="B36" s="76" t="s">
        <v>47</v>
      </c>
      <c r="C36" s="76">
        <v>1</v>
      </c>
      <c r="D36" s="76">
        <v>1</v>
      </c>
      <c r="E36" s="90">
        <f t="shared" si="4"/>
        <v>1</v>
      </c>
      <c r="F36" s="1">
        <f t="shared" si="11"/>
        <v>850</v>
      </c>
      <c r="G36" s="64">
        <f t="shared" si="6"/>
        <v>0</v>
      </c>
      <c r="H36" s="1"/>
      <c r="I36" s="1">
        <v>850</v>
      </c>
      <c r="J36" s="64">
        <f t="shared" si="7"/>
        <v>0</v>
      </c>
      <c r="K36" s="1">
        <f t="shared" ref="K36" si="27">SUM(L36:O36)</f>
        <v>836.1</v>
      </c>
      <c r="L36" s="64">
        <f t="shared" si="9"/>
        <v>0</v>
      </c>
      <c r="M36" s="1"/>
      <c r="N36" s="1">
        <v>836.1</v>
      </c>
      <c r="O36" s="64">
        <f t="shared" si="10"/>
        <v>0</v>
      </c>
      <c r="P36" s="92">
        <f t="shared" si="3"/>
        <v>0.98364705882352943</v>
      </c>
      <c r="Q36" s="168" t="s">
        <v>240</v>
      </c>
      <c r="R36" s="169"/>
      <c r="S36" s="169"/>
      <c r="T36" s="169"/>
      <c r="U36" s="169"/>
      <c r="V36" s="169"/>
      <c r="W36" s="169"/>
      <c r="X36" s="169"/>
      <c r="Y36" s="170"/>
    </row>
    <row r="37" spans="1:33" ht="81.75" customHeight="1" x14ac:dyDescent="0.25">
      <c r="A37" s="77" t="s">
        <v>133</v>
      </c>
      <c r="B37" s="76" t="s">
        <v>48</v>
      </c>
      <c r="C37" s="76">
        <v>1</v>
      </c>
      <c r="D37" s="76">
        <v>1</v>
      </c>
      <c r="E37" s="90">
        <f t="shared" si="4"/>
        <v>1</v>
      </c>
      <c r="F37" s="1">
        <f t="shared" si="11"/>
        <v>0</v>
      </c>
      <c r="G37" s="64">
        <f t="shared" si="6"/>
        <v>0</v>
      </c>
      <c r="H37" s="1"/>
      <c r="I37" s="1">
        <v>0</v>
      </c>
      <c r="J37" s="64">
        <f t="shared" si="7"/>
        <v>0</v>
      </c>
      <c r="K37" s="1">
        <f t="shared" ref="K37" si="28">SUM(L37:O37)</f>
        <v>924.5</v>
      </c>
      <c r="L37" s="64">
        <f t="shared" si="9"/>
        <v>0</v>
      </c>
      <c r="M37" s="1"/>
      <c r="N37" s="1">
        <v>924.5</v>
      </c>
      <c r="O37" s="64">
        <f t="shared" si="10"/>
        <v>0</v>
      </c>
      <c r="P37" s="92" t="e">
        <f t="shared" si="3"/>
        <v>#DIV/0!</v>
      </c>
      <c r="Q37" s="168" t="s">
        <v>245</v>
      </c>
      <c r="R37" s="169"/>
      <c r="S37" s="169"/>
      <c r="T37" s="169"/>
      <c r="U37" s="169"/>
      <c r="V37" s="169"/>
      <c r="W37" s="170"/>
      <c r="X37" s="170"/>
      <c r="Y37" s="170"/>
    </row>
    <row r="38" spans="1:33" ht="113.25" customHeight="1" x14ac:dyDescent="0.25">
      <c r="A38" s="77" t="s">
        <v>134</v>
      </c>
      <c r="B38" s="76" t="s">
        <v>49</v>
      </c>
      <c r="C38" s="76">
        <v>1</v>
      </c>
      <c r="D38" s="76">
        <v>1</v>
      </c>
      <c r="E38" s="90">
        <f t="shared" si="4"/>
        <v>1</v>
      </c>
      <c r="F38" s="1">
        <f t="shared" si="11"/>
        <v>24</v>
      </c>
      <c r="G38" s="64">
        <f t="shared" si="6"/>
        <v>0</v>
      </c>
      <c r="H38" s="1"/>
      <c r="I38" s="1">
        <v>24</v>
      </c>
      <c r="J38" s="64">
        <f t="shared" si="7"/>
        <v>0</v>
      </c>
      <c r="K38" s="1">
        <f t="shared" ref="K38" si="29">SUM(L38:O38)</f>
        <v>24</v>
      </c>
      <c r="L38" s="64">
        <f t="shared" si="9"/>
        <v>0</v>
      </c>
      <c r="M38" s="1"/>
      <c r="N38" s="1">
        <v>24</v>
      </c>
      <c r="O38" s="64">
        <f t="shared" si="10"/>
        <v>0</v>
      </c>
      <c r="P38" s="92">
        <f t="shared" si="3"/>
        <v>1</v>
      </c>
      <c r="Q38" s="168" t="s">
        <v>241</v>
      </c>
      <c r="R38" s="169"/>
      <c r="S38" s="169"/>
      <c r="T38" s="169"/>
      <c r="U38" s="169"/>
      <c r="V38" s="169"/>
      <c r="W38" s="169"/>
      <c r="X38" s="169"/>
    </row>
    <row r="39" spans="1:33" ht="81.75" customHeight="1" x14ac:dyDescent="0.25">
      <c r="A39" s="77" t="s">
        <v>110</v>
      </c>
      <c r="B39" s="76" t="s">
        <v>50</v>
      </c>
      <c r="C39" s="76">
        <v>1</v>
      </c>
      <c r="D39" s="76">
        <v>1</v>
      </c>
      <c r="E39" s="90">
        <f t="shared" si="4"/>
        <v>1</v>
      </c>
      <c r="F39" s="1">
        <f t="shared" si="11"/>
        <v>4393.8999999999996</v>
      </c>
      <c r="G39" s="64">
        <f t="shared" si="6"/>
        <v>0</v>
      </c>
      <c r="H39" s="1"/>
      <c r="I39" s="1">
        <v>4393.8999999999996</v>
      </c>
      <c r="J39" s="64">
        <f t="shared" si="7"/>
        <v>0</v>
      </c>
      <c r="K39" s="1">
        <f>SUM(L39:O39)</f>
        <v>3780</v>
      </c>
      <c r="L39" s="64">
        <f t="shared" si="9"/>
        <v>0</v>
      </c>
      <c r="M39" s="1"/>
      <c r="N39" s="1">
        <v>3780</v>
      </c>
      <c r="O39" s="64">
        <f t="shared" si="10"/>
        <v>0</v>
      </c>
      <c r="P39" s="92">
        <f t="shared" si="3"/>
        <v>0.86028357495618935</v>
      </c>
      <c r="Q39" s="168" t="s">
        <v>242</v>
      </c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</row>
    <row r="40" spans="1:33" ht="99" customHeight="1" x14ac:dyDescent="0.25">
      <c r="A40" s="77" t="s">
        <v>111</v>
      </c>
      <c r="B40" s="76" t="s">
        <v>51</v>
      </c>
      <c r="C40" s="76">
        <v>0</v>
      </c>
      <c r="D40" s="76">
        <v>0</v>
      </c>
      <c r="E40" s="90" t="e">
        <f t="shared" si="4"/>
        <v>#DIV/0!</v>
      </c>
      <c r="F40" s="1">
        <f t="shared" si="11"/>
        <v>0</v>
      </c>
      <c r="G40" s="64">
        <f t="shared" si="6"/>
        <v>0</v>
      </c>
      <c r="H40" s="1"/>
      <c r="I40" s="1">
        <v>0</v>
      </c>
      <c r="J40" s="64">
        <f t="shared" si="7"/>
        <v>0</v>
      </c>
      <c r="K40" s="1">
        <f t="shared" ref="K40" si="30">SUM(L40:O40)</f>
        <v>0</v>
      </c>
      <c r="L40" s="64">
        <f t="shared" si="9"/>
        <v>0</v>
      </c>
      <c r="M40" s="1"/>
      <c r="N40" s="1">
        <v>0</v>
      </c>
      <c r="O40" s="64">
        <f t="shared" si="10"/>
        <v>0</v>
      </c>
      <c r="P40" s="92" t="e">
        <f t="shared" si="3"/>
        <v>#DIV/0!</v>
      </c>
      <c r="Q40" s="168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</row>
    <row r="41" spans="1:33" ht="94.5" customHeight="1" x14ac:dyDescent="0.25">
      <c r="A41" s="77" t="s">
        <v>112</v>
      </c>
      <c r="B41" s="76" t="s">
        <v>52</v>
      </c>
      <c r="C41" s="76">
        <v>0</v>
      </c>
      <c r="D41" s="76">
        <v>0</v>
      </c>
      <c r="E41" s="90" t="e">
        <f t="shared" si="4"/>
        <v>#DIV/0!</v>
      </c>
      <c r="F41" s="1">
        <f t="shared" si="11"/>
        <v>0</v>
      </c>
      <c r="G41" s="64">
        <f t="shared" si="6"/>
        <v>0</v>
      </c>
      <c r="H41" s="1"/>
      <c r="I41" s="1"/>
      <c r="J41" s="64">
        <f t="shared" si="7"/>
        <v>0</v>
      </c>
      <c r="K41" s="1">
        <f t="shared" ref="K41:K50" si="31">SUM(L41:O41)</f>
        <v>0</v>
      </c>
      <c r="L41" s="64">
        <f t="shared" si="9"/>
        <v>0</v>
      </c>
      <c r="M41" s="1"/>
      <c r="N41" s="1"/>
      <c r="O41" s="64">
        <f t="shared" si="10"/>
        <v>0</v>
      </c>
      <c r="P41" s="92" t="e">
        <f t="shared" si="3"/>
        <v>#DIV/0!</v>
      </c>
      <c r="Q41" s="68"/>
      <c r="R41" s="69"/>
      <c r="S41" s="69"/>
      <c r="T41" s="69"/>
      <c r="U41" s="69"/>
      <c r="V41" s="69"/>
      <c r="W41" s="69"/>
      <c r="X41" s="69"/>
    </row>
    <row r="42" spans="1:33" ht="83.25" customHeight="1" x14ac:dyDescent="0.25">
      <c r="A42" s="77" t="s">
        <v>113</v>
      </c>
      <c r="B42" s="76" t="s">
        <v>53</v>
      </c>
      <c r="C42" s="76">
        <v>0</v>
      </c>
      <c r="D42" s="76">
        <v>0</v>
      </c>
      <c r="E42" s="90" t="e">
        <f t="shared" si="4"/>
        <v>#DIV/0!</v>
      </c>
      <c r="F42" s="1">
        <f t="shared" si="11"/>
        <v>0</v>
      </c>
      <c r="G42" s="64">
        <f t="shared" si="6"/>
        <v>0</v>
      </c>
      <c r="H42" s="1"/>
      <c r="I42" s="1"/>
      <c r="J42" s="64">
        <f t="shared" si="7"/>
        <v>0</v>
      </c>
      <c r="K42" s="1">
        <f t="shared" si="31"/>
        <v>0</v>
      </c>
      <c r="L42" s="64">
        <f t="shared" si="9"/>
        <v>0</v>
      </c>
      <c r="M42" s="1"/>
      <c r="N42" s="1"/>
      <c r="O42" s="64">
        <f t="shared" si="10"/>
        <v>0</v>
      </c>
      <c r="P42" s="92" t="e">
        <f t="shared" ref="P42:P49" si="32">K42/F42</f>
        <v>#DIV/0!</v>
      </c>
      <c r="Q42" s="68"/>
      <c r="R42" s="69"/>
      <c r="S42" s="69"/>
      <c r="T42" s="69"/>
      <c r="U42" s="69"/>
      <c r="V42" s="69"/>
      <c r="W42" s="69"/>
      <c r="X42" s="69"/>
    </row>
    <row r="43" spans="1:33" ht="72" customHeight="1" x14ac:dyDescent="0.25">
      <c r="A43" s="77" t="s">
        <v>114</v>
      </c>
      <c r="B43" s="76" t="s">
        <v>54</v>
      </c>
      <c r="C43" s="76">
        <v>0</v>
      </c>
      <c r="D43" s="76">
        <v>0</v>
      </c>
      <c r="E43" s="90" t="e">
        <f t="shared" si="4"/>
        <v>#DIV/0!</v>
      </c>
      <c r="F43" s="1">
        <f t="shared" si="11"/>
        <v>0</v>
      </c>
      <c r="G43" s="64">
        <f t="shared" si="6"/>
        <v>0</v>
      </c>
      <c r="H43" s="1"/>
      <c r="I43" s="1"/>
      <c r="J43" s="64">
        <f t="shared" si="7"/>
        <v>0</v>
      </c>
      <c r="K43" s="1">
        <f t="shared" si="31"/>
        <v>0</v>
      </c>
      <c r="L43" s="64">
        <f t="shared" si="9"/>
        <v>0</v>
      </c>
      <c r="M43" s="1"/>
      <c r="N43" s="1"/>
      <c r="O43" s="64">
        <f t="shared" si="10"/>
        <v>0</v>
      </c>
      <c r="P43" s="92" t="e">
        <f t="shared" si="32"/>
        <v>#DIV/0!</v>
      </c>
      <c r="Q43" s="68"/>
      <c r="R43" s="69"/>
      <c r="S43" s="69"/>
      <c r="T43" s="69"/>
      <c r="U43" s="69"/>
      <c r="V43" s="69"/>
      <c r="W43" s="69"/>
      <c r="X43" s="69"/>
    </row>
    <row r="44" spans="1:33" ht="52.5" customHeight="1" x14ac:dyDescent="0.25">
      <c r="A44" s="77" t="s">
        <v>115</v>
      </c>
      <c r="B44" s="76" t="s">
        <v>55</v>
      </c>
      <c r="C44" s="76">
        <v>0</v>
      </c>
      <c r="D44" s="76">
        <v>0</v>
      </c>
      <c r="E44" s="90" t="e">
        <f t="shared" si="4"/>
        <v>#DIV/0!</v>
      </c>
      <c r="F44" s="1">
        <f t="shared" si="11"/>
        <v>0</v>
      </c>
      <c r="G44" s="64">
        <f t="shared" si="6"/>
        <v>0</v>
      </c>
      <c r="H44" s="1"/>
      <c r="I44" s="1"/>
      <c r="J44" s="64">
        <f t="shared" si="7"/>
        <v>0</v>
      </c>
      <c r="K44" s="1">
        <f t="shared" si="31"/>
        <v>0</v>
      </c>
      <c r="L44" s="64">
        <f t="shared" si="9"/>
        <v>0</v>
      </c>
      <c r="M44" s="1"/>
      <c r="N44" s="1"/>
      <c r="O44" s="64">
        <f t="shared" si="10"/>
        <v>0</v>
      </c>
      <c r="P44" s="92" t="e">
        <f t="shared" si="32"/>
        <v>#DIV/0!</v>
      </c>
      <c r="Q44" s="68"/>
      <c r="R44" s="69"/>
      <c r="S44" s="69"/>
      <c r="T44" s="69"/>
      <c r="U44" s="69"/>
      <c r="V44" s="69"/>
      <c r="W44" s="69"/>
      <c r="X44" s="69"/>
    </row>
    <row r="45" spans="1:33" ht="94.5" customHeight="1" x14ac:dyDescent="0.25">
      <c r="A45" s="77" t="s">
        <v>116</v>
      </c>
      <c r="B45" s="76" t="s">
        <v>56</v>
      </c>
      <c r="C45" s="76">
        <v>0</v>
      </c>
      <c r="D45" s="76">
        <v>0</v>
      </c>
      <c r="E45" s="90" t="e">
        <f t="shared" si="4"/>
        <v>#DIV/0!</v>
      </c>
      <c r="F45" s="1">
        <f t="shared" si="11"/>
        <v>0</v>
      </c>
      <c r="G45" s="64">
        <f t="shared" si="6"/>
        <v>0</v>
      </c>
      <c r="H45" s="1"/>
      <c r="I45" s="1"/>
      <c r="J45" s="64">
        <f t="shared" si="7"/>
        <v>0</v>
      </c>
      <c r="K45" s="1">
        <f t="shared" si="31"/>
        <v>0</v>
      </c>
      <c r="L45" s="64">
        <f t="shared" si="9"/>
        <v>0</v>
      </c>
      <c r="M45" s="1"/>
      <c r="N45" s="1"/>
      <c r="O45" s="64">
        <f t="shared" si="10"/>
        <v>0</v>
      </c>
      <c r="P45" s="92" t="e">
        <f t="shared" si="32"/>
        <v>#DIV/0!</v>
      </c>
      <c r="Q45" s="68"/>
      <c r="R45" s="69"/>
      <c r="S45" s="69"/>
      <c r="T45" s="69"/>
      <c r="U45" s="69"/>
      <c r="V45" s="69"/>
      <c r="W45" s="69"/>
      <c r="X45" s="69"/>
    </row>
    <row r="46" spans="1:33" ht="48.75" customHeight="1" x14ac:dyDescent="0.25">
      <c r="A46" s="77" t="s">
        <v>117</v>
      </c>
      <c r="B46" s="76" t="s">
        <v>57</v>
      </c>
      <c r="C46" s="76">
        <v>0</v>
      </c>
      <c r="D46" s="76">
        <v>0</v>
      </c>
      <c r="E46" s="90" t="e">
        <f t="shared" si="4"/>
        <v>#DIV/0!</v>
      </c>
      <c r="F46" s="1">
        <f t="shared" si="11"/>
        <v>0</v>
      </c>
      <c r="G46" s="64">
        <f t="shared" si="6"/>
        <v>0</v>
      </c>
      <c r="H46" s="1"/>
      <c r="I46" s="1"/>
      <c r="J46" s="64">
        <f t="shared" si="7"/>
        <v>0</v>
      </c>
      <c r="K46" s="1">
        <f t="shared" si="31"/>
        <v>0</v>
      </c>
      <c r="L46" s="64">
        <f t="shared" si="9"/>
        <v>0</v>
      </c>
      <c r="M46" s="1"/>
      <c r="N46" s="1"/>
      <c r="O46" s="64">
        <f t="shared" si="10"/>
        <v>0</v>
      </c>
      <c r="P46" s="92" t="e">
        <f t="shared" si="32"/>
        <v>#DIV/0!</v>
      </c>
      <c r="Q46" s="68"/>
      <c r="R46" s="69"/>
      <c r="S46" s="69"/>
      <c r="T46" s="69"/>
      <c r="U46" s="69"/>
      <c r="V46" s="69"/>
      <c r="W46" s="69"/>
      <c r="X46" s="69"/>
    </row>
    <row r="47" spans="1:33" ht="97.5" customHeight="1" x14ac:dyDescent="0.25">
      <c r="A47" s="77" t="s">
        <v>118</v>
      </c>
      <c r="B47" s="76" t="s">
        <v>58</v>
      </c>
      <c r="C47" s="76">
        <v>0</v>
      </c>
      <c r="D47" s="76">
        <v>0</v>
      </c>
      <c r="E47" s="90" t="e">
        <f t="shared" si="4"/>
        <v>#DIV/0!</v>
      </c>
      <c r="F47" s="1">
        <f t="shared" si="11"/>
        <v>0</v>
      </c>
      <c r="G47" s="64">
        <f t="shared" si="6"/>
        <v>0</v>
      </c>
      <c r="H47" s="1"/>
      <c r="I47" s="1"/>
      <c r="J47" s="64">
        <f t="shared" si="7"/>
        <v>0</v>
      </c>
      <c r="K47" s="1">
        <f t="shared" si="31"/>
        <v>0</v>
      </c>
      <c r="L47" s="64">
        <f t="shared" si="9"/>
        <v>0</v>
      </c>
      <c r="M47" s="1"/>
      <c r="N47" s="1"/>
      <c r="O47" s="64">
        <f t="shared" si="10"/>
        <v>0</v>
      </c>
      <c r="P47" s="92" t="e">
        <f t="shared" si="32"/>
        <v>#DIV/0!</v>
      </c>
      <c r="Q47" s="68"/>
      <c r="R47" s="69"/>
      <c r="S47" s="69"/>
      <c r="T47" s="69"/>
      <c r="U47" s="69"/>
      <c r="V47" s="69"/>
      <c r="W47" s="69"/>
      <c r="X47" s="69"/>
    </row>
    <row r="48" spans="1:33" ht="118.5" customHeight="1" x14ac:dyDescent="0.25">
      <c r="A48" s="77" t="s">
        <v>119</v>
      </c>
      <c r="B48" s="76" t="s">
        <v>59</v>
      </c>
      <c r="C48" s="76">
        <v>0</v>
      </c>
      <c r="D48" s="76">
        <v>0</v>
      </c>
      <c r="E48" s="90" t="e">
        <f t="shared" si="4"/>
        <v>#DIV/0!</v>
      </c>
      <c r="F48" s="1">
        <f t="shared" si="11"/>
        <v>0</v>
      </c>
      <c r="G48" s="64">
        <f t="shared" si="6"/>
        <v>0</v>
      </c>
      <c r="H48" s="1"/>
      <c r="I48" s="1"/>
      <c r="J48" s="64">
        <f t="shared" si="7"/>
        <v>0</v>
      </c>
      <c r="K48" s="1">
        <f t="shared" si="31"/>
        <v>0</v>
      </c>
      <c r="L48" s="64">
        <f t="shared" si="9"/>
        <v>0</v>
      </c>
      <c r="M48" s="1"/>
      <c r="N48" s="1"/>
      <c r="O48" s="64">
        <f t="shared" si="10"/>
        <v>0</v>
      </c>
      <c r="P48" s="92" t="e">
        <f t="shared" si="32"/>
        <v>#DIV/0!</v>
      </c>
      <c r="Q48" s="68"/>
      <c r="R48" s="69"/>
      <c r="S48" s="69"/>
      <c r="T48" s="69"/>
      <c r="U48" s="69"/>
      <c r="V48" s="69"/>
      <c r="W48" s="69"/>
      <c r="X48" s="69"/>
    </row>
    <row r="49" spans="1:35" ht="103.5" customHeight="1" x14ac:dyDescent="0.25">
      <c r="A49" s="77" t="s">
        <v>120</v>
      </c>
      <c r="B49" s="76" t="s">
        <v>60</v>
      </c>
      <c r="C49" s="76">
        <v>0</v>
      </c>
      <c r="D49" s="76">
        <v>0</v>
      </c>
      <c r="E49" s="90" t="e">
        <f t="shared" si="4"/>
        <v>#DIV/0!</v>
      </c>
      <c r="F49" s="1">
        <f t="shared" si="11"/>
        <v>0</v>
      </c>
      <c r="G49" s="64">
        <f t="shared" si="6"/>
        <v>0</v>
      </c>
      <c r="H49" s="1"/>
      <c r="I49" s="1"/>
      <c r="J49" s="64">
        <f t="shared" si="7"/>
        <v>0</v>
      </c>
      <c r="K49" s="1">
        <f t="shared" si="31"/>
        <v>0</v>
      </c>
      <c r="L49" s="64">
        <f t="shared" si="9"/>
        <v>0</v>
      </c>
      <c r="M49" s="1"/>
      <c r="N49" s="1"/>
      <c r="O49" s="64">
        <f t="shared" si="10"/>
        <v>0</v>
      </c>
      <c r="P49" s="92" t="e">
        <f t="shared" si="32"/>
        <v>#DIV/0!</v>
      </c>
      <c r="Q49" s="68"/>
      <c r="R49" s="69"/>
      <c r="S49" s="69"/>
      <c r="T49" s="69"/>
      <c r="U49" s="69"/>
      <c r="V49" s="69"/>
      <c r="W49" s="69"/>
      <c r="X49" s="69"/>
    </row>
    <row r="50" spans="1:35" ht="86.25" customHeight="1" x14ac:dyDescent="0.25">
      <c r="A50" s="77" t="s">
        <v>121</v>
      </c>
      <c r="B50" s="76" t="s">
        <v>61</v>
      </c>
      <c r="C50" s="76">
        <v>0</v>
      </c>
      <c r="D50" s="76">
        <v>0</v>
      </c>
      <c r="E50" s="90" t="e">
        <f t="shared" si="4"/>
        <v>#DIV/0!</v>
      </c>
      <c r="F50" s="1">
        <f t="shared" si="11"/>
        <v>0</v>
      </c>
      <c r="G50" s="64">
        <f t="shared" si="6"/>
        <v>0</v>
      </c>
      <c r="H50" s="1"/>
      <c r="I50" s="1"/>
      <c r="J50" s="64">
        <f t="shared" si="7"/>
        <v>0</v>
      </c>
      <c r="K50" s="1">
        <f t="shared" si="31"/>
        <v>0</v>
      </c>
      <c r="L50" s="64">
        <f t="shared" si="9"/>
        <v>0</v>
      </c>
      <c r="M50" s="1"/>
      <c r="N50" s="1"/>
      <c r="O50" s="64">
        <f t="shared" si="10"/>
        <v>0</v>
      </c>
      <c r="P50" s="92" t="e">
        <f>K50/F50</f>
        <v>#DIV/0!</v>
      </c>
      <c r="Q50" s="68"/>
      <c r="R50" s="69"/>
      <c r="S50" s="69"/>
      <c r="T50" s="69"/>
      <c r="U50" s="69"/>
      <c r="V50" s="69"/>
      <c r="W50" s="69"/>
      <c r="X50" s="69"/>
    </row>
    <row r="51" spans="1:35" ht="76.5" customHeight="1" x14ac:dyDescent="0.25">
      <c r="A51" s="77" t="s">
        <v>122</v>
      </c>
      <c r="B51" s="76" t="s">
        <v>62</v>
      </c>
      <c r="C51" s="76">
        <v>0</v>
      </c>
      <c r="D51" s="76">
        <v>0</v>
      </c>
      <c r="E51" s="90" t="e">
        <f t="shared" si="4"/>
        <v>#DIV/0!</v>
      </c>
      <c r="F51" s="1">
        <f t="shared" si="11"/>
        <v>0</v>
      </c>
      <c r="G51" s="64">
        <f t="shared" si="6"/>
        <v>0</v>
      </c>
      <c r="H51" s="1"/>
      <c r="I51" s="1"/>
      <c r="J51" s="64">
        <f t="shared" si="7"/>
        <v>0</v>
      </c>
      <c r="K51" s="1">
        <f t="shared" ref="K51" si="33">SUM(L51:O51)</f>
        <v>0</v>
      </c>
      <c r="L51" s="64">
        <f t="shared" si="9"/>
        <v>0</v>
      </c>
      <c r="M51" s="1"/>
      <c r="N51" s="1"/>
      <c r="O51" s="64">
        <f t="shared" si="10"/>
        <v>0</v>
      </c>
      <c r="P51" s="92" t="e">
        <f t="shared" ref="P51:P54" si="34">K51/F51</f>
        <v>#DIV/0!</v>
      </c>
      <c r="Q51" s="68"/>
      <c r="R51" s="69"/>
      <c r="S51" s="69"/>
      <c r="T51" s="69"/>
      <c r="U51" s="69"/>
      <c r="V51" s="69"/>
      <c r="W51" s="69"/>
      <c r="X51" s="69"/>
    </row>
    <row r="52" spans="1:35" ht="46.5" customHeight="1" x14ac:dyDescent="0.25">
      <c r="A52" s="77" t="s">
        <v>123</v>
      </c>
      <c r="B52" s="76" t="s">
        <v>63</v>
      </c>
      <c r="C52" s="76">
        <v>0</v>
      </c>
      <c r="D52" s="76">
        <v>0</v>
      </c>
      <c r="E52" s="90" t="e">
        <f t="shared" si="4"/>
        <v>#DIV/0!</v>
      </c>
      <c r="F52" s="1">
        <f t="shared" si="11"/>
        <v>0</v>
      </c>
      <c r="G52" s="64">
        <f t="shared" si="6"/>
        <v>0</v>
      </c>
      <c r="H52" s="1"/>
      <c r="I52" s="1"/>
      <c r="J52" s="64">
        <f t="shared" si="7"/>
        <v>0</v>
      </c>
      <c r="K52" s="1">
        <f t="shared" ref="K52:K54" si="35">SUM(L52:O52)</f>
        <v>0</v>
      </c>
      <c r="L52" s="64">
        <f t="shared" si="9"/>
        <v>0</v>
      </c>
      <c r="M52" s="1"/>
      <c r="N52" s="1"/>
      <c r="O52" s="64">
        <f t="shared" si="10"/>
        <v>0</v>
      </c>
      <c r="P52" s="92" t="e">
        <f t="shared" si="34"/>
        <v>#DIV/0!</v>
      </c>
      <c r="Q52" s="68"/>
      <c r="R52" s="69"/>
      <c r="S52" s="69"/>
      <c r="T52" s="69"/>
      <c r="U52" s="69"/>
      <c r="V52" s="69"/>
      <c r="W52" s="69"/>
      <c r="X52" s="69"/>
    </row>
    <row r="53" spans="1:35" ht="66.75" customHeight="1" x14ac:dyDescent="0.25">
      <c r="A53" s="77" t="s">
        <v>109</v>
      </c>
      <c r="B53" s="76" t="s">
        <v>64</v>
      </c>
      <c r="C53" s="76">
        <v>0</v>
      </c>
      <c r="D53" s="76">
        <v>0</v>
      </c>
      <c r="E53" s="90" t="e">
        <f t="shared" si="4"/>
        <v>#DIV/0!</v>
      </c>
      <c r="F53" s="1">
        <f t="shared" si="11"/>
        <v>0</v>
      </c>
      <c r="G53" s="64">
        <f t="shared" si="6"/>
        <v>0</v>
      </c>
      <c r="H53" s="1"/>
      <c r="I53" s="1"/>
      <c r="J53" s="64">
        <f t="shared" si="7"/>
        <v>0</v>
      </c>
      <c r="K53" s="1">
        <f t="shared" si="35"/>
        <v>0</v>
      </c>
      <c r="L53" s="64">
        <f t="shared" si="9"/>
        <v>0</v>
      </c>
      <c r="M53" s="1"/>
      <c r="N53" s="1"/>
      <c r="O53" s="64">
        <f t="shared" si="10"/>
        <v>0</v>
      </c>
      <c r="P53" s="92" t="e">
        <f t="shared" si="34"/>
        <v>#DIV/0!</v>
      </c>
      <c r="Q53" s="68"/>
      <c r="R53" s="69"/>
      <c r="S53" s="69"/>
      <c r="T53" s="69"/>
      <c r="U53" s="69"/>
      <c r="V53" s="69"/>
      <c r="W53" s="69"/>
      <c r="X53" s="69"/>
    </row>
    <row r="54" spans="1:35" ht="63" customHeight="1" x14ac:dyDescent="0.25">
      <c r="A54" s="77" t="s">
        <v>108</v>
      </c>
      <c r="B54" s="76" t="s">
        <v>223</v>
      </c>
      <c r="C54" s="76">
        <v>0</v>
      </c>
      <c r="D54" s="76">
        <v>0</v>
      </c>
      <c r="E54" s="90" t="e">
        <f t="shared" si="4"/>
        <v>#DIV/0!</v>
      </c>
      <c r="F54" s="1">
        <f t="shared" si="11"/>
        <v>0</v>
      </c>
      <c r="G54" s="1">
        <v>0</v>
      </c>
      <c r="H54" s="1">
        <v>0</v>
      </c>
      <c r="I54" s="1">
        <v>0</v>
      </c>
      <c r="J54" s="1">
        <v>0</v>
      </c>
      <c r="K54" s="1">
        <f t="shared" si="35"/>
        <v>0</v>
      </c>
      <c r="L54" s="1">
        <v>0</v>
      </c>
      <c r="M54" s="1">
        <v>0</v>
      </c>
      <c r="N54" s="1">
        <v>0</v>
      </c>
      <c r="O54" s="1">
        <v>0</v>
      </c>
      <c r="P54" s="92" t="e">
        <f t="shared" si="34"/>
        <v>#DIV/0!</v>
      </c>
      <c r="Q54" s="68"/>
      <c r="R54" s="69"/>
      <c r="S54" s="69"/>
      <c r="T54" s="69"/>
      <c r="U54" s="69"/>
      <c r="V54" s="69"/>
      <c r="W54" s="69"/>
      <c r="X54" s="69"/>
    </row>
    <row r="55" spans="1:35" x14ac:dyDescent="0.25">
      <c r="A55" s="166" t="s">
        <v>226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2"/>
      <c r="Q55" s="68"/>
      <c r="R55" s="69"/>
      <c r="S55" s="69"/>
      <c r="T55" s="69"/>
      <c r="U55" s="69"/>
      <c r="V55" s="69"/>
      <c r="W55" s="69"/>
      <c r="X55" s="69"/>
    </row>
    <row r="56" spans="1:35" ht="78.75" customHeight="1" x14ac:dyDescent="0.25">
      <c r="A56" s="81">
        <v>2</v>
      </c>
      <c r="B56" s="76" t="s">
        <v>67</v>
      </c>
      <c r="C56" s="76">
        <v>1</v>
      </c>
      <c r="D56" s="76">
        <v>1</v>
      </c>
      <c r="E56" s="90">
        <f t="shared" si="4"/>
        <v>1</v>
      </c>
      <c r="F56" s="1">
        <f t="shared" ref="F56:O56" si="36">F57+F59+F61</f>
        <v>2071</v>
      </c>
      <c r="G56" s="1">
        <f t="shared" si="36"/>
        <v>0</v>
      </c>
      <c r="H56" s="1">
        <f t="shared" si="36"/>
        <v>1796.7</v>
      </c>
      <c r="I56" s="1">
        <f t="shared" si="36"/>
        <v>274.3</v>
      </c>
      <c r="J56" s="1">
        <f t="shared" si="36"/>
        <v>0</v>
      </c>
      <c r="K56" s="1">
        <f t="shared" si="36"/>
        <v>1538.3</v>
      </c>
      <c r="L56" s="1">
        <f t="shared" si="36"/>
        <v>0</v>
      </c>
      <c r="M56" s="1">
        <f t="shared" si="36"/>
        <v>1343.3</v>
      </c>
      <c r="N56" s="1">
        <f t="shared" si="36"/>
        <v>195</v>
      </c>
      <c r="O56" s="1">
        <f t="shared" si="36"/>
        <v>0</v>
      </c>
      <c r="P56" s="92">
        <f t="shared" ref="P56:P63" si="37">K56/F56</f>
        <v>0.74278126508932885</v>
      </c>
      <c r="Q56" s="68"/>
      <c r="R56" s="69"/>
      <c r="S56" s="69"/>
      <c r="T56" s="69"/>
      <c r="U56" s="69"/>
      <c r="V56" s="69"/>
      <c r="W56" s="69"/>
      <c r="X56" s="69"/>
    </row>
    <row r="57" spans="1:35" ht="50.25" customHeight="1" x14ac:dyDescent="0.25">
      <c r="A57" s="81" t="s">
        <v>5</v>
      </c>
      <c r="B57" s="76" t="s">
        <v>68</v>
      </c>
      <c r="C57" s="76">
        <v>0</v>
      </c>
      <c r="D57" s="76">
        <v>0</v>
      </c>
      <c r="E57" s="90" t="e">
        <f t="shared" si="4"/>
        <v>#DIV/0!</v>
      </c>
      <c r="F57" s="1">
        <f>F58</f>
        <v>52.2</v>
      </c>
      <c r="G57" s="1">
        <f t="shared" ref="G57:J57" si="38">G58</f>
        <v>0</v>
      </c>
      <c r="H57" s="1">
        <f t="shared" si="38"/>
        <v>0</v>
      </c>
      <c r="I57" s="1">
        <v>52.2</v>
      </c>
      <c r="J57" s="1">
        <f t="shared" si="38"/>
        <v>0</v>
      </c>
      <c r="K57" s="1">
        <f>K58</f>
        <v>29</v>
      </c>
      <c r="L57" s="1">
        <f t="shared" ref="L57:O57" si="39">L58</f>
        <v>0</v>
      </c>
      <c r="M57" s="1">
        <f t="shared" si="39"/>
        <v>0</v>
      </c>
      <c r="N57" s="1">
        <v>29</v>
      </c>
      <c r="O57" s="1">
        <f t="shared" si="39"/>
        <v>0</v>
      </c>
      <c r="P57" s="92">
        <f t="shared" si="37"/>
        <v>0.55555555555555558</v>
      </c>
      <c r="Q57" s="68"/>
      <c r="R57" s="69"/>
      <c r="S57" s="69"/>
      <c r="T57" s="69"/>
      <c r="U57" s="69"/>
      <c r="V57" s="69"/>
      <c r="W57" s="69"/>
      <c r="X57" s="69"/>
    </row>
    <row r="58" spans="1:35" ht="44.25" customHeight="1" x14ac:dyDescent="0.25">
      <c r="A58" s="81" t="s">
        <v>69</v>
      </c>
      <c r="B58" s="76" t="s">
        <v>70</v>
      </c>
      <c r="C58" s="76">
        <v>0</v>
      </c>
      <c r="D58" s="76">
        <v>0</v>
      </c>
      <c r="E58" s="90" t="e">
        <f t="shared" si="4"/>
        <v>#DIV/0!</v>
      </c>
      <c r="F58" s="1">
        <f t="shared" ref="F58" si="40">SUM(G58:J58)</f>
        <v>52.2</v>
      </c>
      <c r="G58" s="1">
        <v>0</v>
      </c>
      <c r="H58" s="1">
        <v>0</v>
      </c>
      <c r="I58" s="1">
        <v>52.2</v>
      </c>
      <c r="J58" s="1">
        <v>0</v>
      </c>
      <c r="K58" s="1">
        <f t="shared" ref="K58:K63" si="41">SUM(L58:O58)</f>
        <v>29</v>
      </c>
      <c r="L58" s="1">
        <v>0</v>
      </c>
      <c r="M58" s="1">
        <v>0</v>
      </c>
      <c r="N58" s="1">
        <v>29</v>
      </c>
      <c r="O58" s="1">
        <v>0</v>
      </c>
      <c r="P58" s="92">
        <f t="shared" si="37"/>
        <v>0.55555555555555558</v>
      </c>
      <c r="Q58" s="168" t="s">
        <v>248</v>
      </c>
      <c r="R58" s="170"/>
      <c r="S58" s="170"/>
      <c r="T58" s="170"/>
      <c r="U58" s="170"/>
      <c r="V58" s="170"/>
      <c r="W58" s="170"/>
      <c r="X58" s="170"/>
      <c r="Y58" s="170"/>
      <c r="Z58" s="170"/>
    </row>
    <row r="59" spans="1:35" ht="77.25" customHeight="1" x14ac:dyDescent="0.25">
      <c r="A59" s="81" t="s">
        <v>6</v>
      </c>
      <c r="B59" s="76" t="s">
        <v>147</v>
      </c>
      <c r="C59" s="76">
        <v>0</v>
      </c>
      <c r="D59" s="76">
        <v>0</v>
      </c>
      <c r="E59" s="90" t="e">
        <f t="shared" si="4"/>
        <v>#DIV/0!</v>
      </c>
      <c r="F59" s="1">
        <f>F60</f>
        <v>0</v>
      </c>
      <c r="G59" s="1">
        <f t="shared" ref="G59:J59" si="42">G60</f>
        <v>0</v>
      </c>
      <c r="H59" s="1">
        <f t="shared" si="42"/>
        <v>0</v>
      </c>
      <c r="I59" s="1">
        <v>0</v>
      </c>
      <c r="J59" s="1">
        <f t="shared" si="42"/>
        <v>0</v>
      </c>
      <c r="K59" s="1">
        <f>K60</f>
        <v>0</v>
      </c>
      <c r="L59" s="1">
        <f t="shared" ref="L59:O59" si="43">L60</f>
        <v>0</v>
      </c>
      <c r="M59" s="1">
        <f t="shared" si="43"/>
        <v>0</v>
      </c>
      <c r="N59" s="1">
        <v>0</v>
      </c>
      <c r="O59" s="1">
        <f t="shared" si="43"/>
        <v>0</v>
      </c>
      <c r="P59" s="92" t="e">
        <f t="shared" si="37"/>
        <v>#DIV/0!</v>
      </c>
      <c r="Q59" s="68"/>
      <c r="R59" s="69"/>
      <c r="S59" s="69"/>
      <c r="T59" s="69"/>
      <c r="U59" s="69"/>
      <c r="V59" s="69"/>
      <c r="W59" s="69"/>
      <c r="X59" s="69"/>
    </row>
    <row r="60" spans="1:35" ht="51.75" customHeight="1" x14ac:dyDescent="0.25">
      <c r="A60" s="81" t="s">
        <v>71</v>
      </c>
      <c r="B60" s="76" t="s">
        <v>72</v>
      </c>
      <c r="C60" s="76">
        <v>0</v>
      </c>
      <c r="D60" s="76">
        <v>0</v>
      </c>
      <c r="E60" s="90" t="e">
        <f t="shared" si="4"/>
        <v>#DIV/0!</v>
      </c>
      <c r="F60" s="1">
        <f>SUM(G60:J60)</f>
        <v>0</v>
      </c>
      <c r="G60" s="1">
        <v>0</v>
      </c>
      <c r="H60" s="1">
        <v>0</v>
      </c>
      <c r="I60" s="1">
        <v>0</v>
      </c>
      <c r="J60" s="1">
        <v>0</v>
      </c>
      <c r="K60" s="1">
        <f>SUM(L60:O60)</f>
        <v>0</v>
      </c>
      <c r="L60" s="1">
        <v>0</v>
      </c>
      <c r="M60" s="1">
        <v>0</v>
      </c>
      <c r="N60" s="1">
        <v>0</v>
      </c>
      <c r="O60" s="1">
        <v>0</v>
      </c>
      <c r="P60" s="92" t="e">
        <f t="shared" si="37"/>
        <v>#DIV/0!</v>
      </c>
      <c r="Q60" s="168"/>
      <c r="R60" s="170"/>
      <c r="S60" s="170"/>
      <c r="T60" s="170"/>
      <c r="U60" s="170"/>
      <c r="V60" s="170"/>
      <c r="W60" s="170"/>
      <c r="X60" s="170"/>
      <c r="Y60" s="170"/>
      <c r="Z60" s="170"/>
    </row>
    <row r="61" spans="1:35" ht="71.25" customHeight="1" x14ac:dyDescent="0.25">
      <c r="A61" s="81" t="s">
        <v>7</v>
      </c>
      <c r="B61" s="76" t="s">
        <v>73</v>
      </c>
      <c r="C61" s="76">
        <v>0</v>
      </c>
      <c r="D61" s="76">
        <v>0</v>
      </c>
      <c r="E61" s="90" t="e">
        <f t="shared" si="4"/>
        <v>#DIV/0!</v>
      </c>
      <c r="F61" s="1">
        <f t="shared" ref="F61:O63" si="44">F62+F63</f>
        <v>2018.8</v>
      </c>
      <c r="G61" s="1">
        <f t="shared" si="44"/>
        <v>0</v>
      </c>
      <c r="H61" s="1">
        <f t="shared" si="44"/>
        <v>1796.7</v>
      </c>
      <c r="I61" s="1">
        <f t="shared" si="44"/>
        <v>222.1</v>
      </c>
      <c r="J61" s="1">
        <f t="shared" si="44"/>
        <v>0</v>
      </c>
      <c r="K61" s="1">
        <f>SUM(M61+N61)</f>
        <v>1509.3</v>
      </c>
      <c r="L61" s="1">
        <f t="shared" si="44"/>
        <v>0</v>
      </c>
      <c r="M61" s="1">
        <v>1343.3</v>
      </c>
      <c r="N61" s="1">
        <v>166</v>
      </c>
      <c r="O61" s="1">
        <f t="shared" si="44"/>
        <v>0</v>
      </c>
      <c r="P61" s="92">
        <f t="shared" si="37"/>
        <v>0.74762234991083809</v>
      </c>
      <c r="Q61" s="168" t="s">
        <v>247</v>
      </c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</row>
    <row r="62" spans="1:35" ht="96.75" customHeight="1" x14ac:dyDescent="0.25">
      <c r="A62" s="77" t="s">
        <v>145</v>
      </c>
      <c r="B62" s="76" t="s">
        <v>148</v>
      </c>
      <c r="C62" s="76">
        <v>1</v>
      </c>
      <c r="D62" s="76">
        <v>1</v>
      </c>
      <c r="E62" s="90">
        <f t="shared" si="4"/>
        <v>1</v>
      </c>
      <c r="F62" s="1">
        <f t="shared" ref="F62:F63" si="45">SUM(G62:J62)</f>
        <v>2018.8</v>
      </c>
      <c r="G62" s="1">
        <f t="shared" si="44"/>
        <v>0</v>
      </c>
      <c r="H62" s="1">
        <v>1796.7</v>
      </c>
      <c r="I62" s="1">
        <v>222.1</v>
      </c>
      <c r="J62" s="1">
        <v>0</v>
      </c>
      <c r="K62" s="1">
        <f t="shared" si="41"/>
        <v>1509.3</v>
      </c>
      <c r="L62" s="1">
        <v>0</v>
      </c>
      <c r="M62" s="1">
        <v>1343.3</v>
      </c>
      <c r="N62" s="1">
        <v>166</v>
      </c>
      <c r="O62" s="1">
        <v>0</v>
      </c>
      <c r="P62" s="92">
        <f t="shared" si="37"/>
        <v>0.74762234991083809</v>
      </c>
      <c r="Q62" s="168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</row>
    <row r="63" spans="1:35" ht="46.5" customHeight="1" x14ac:dyDescent="0.25">
      <c r="A63" s="77" t="s">
        <v>146</v>
      </c>
      <c r="B63" s="76" t="s">
        <v>74</v>
      </c>
      <c r="C63" s="76">
        <v>0</v>
      </c>
      <c r="D63" s="76">
        <v>0</v>
      </c>
      <c r="E63" s="90" t="e">
        <f t="shared" si="4"/>
        <v>#DIV/0!</v>
      </c>
      <c r="F63" s="1">
        <f t="shared" si="45"/>
        <v>0</v>
      </c>
      <c r="G63" s="1">
        <f t="shared" si="44"/>
        <v>0</v>
      </c>
      <c r="H63" s="1">
        <v>0</v>
      </c>
      <c r="I63" s="1">
        <v>0</v>
      </c>
      <c r="J63" s="1">
        <v>0</v>
      </c>
      <c r="K63" s="1">
        <f t="shared" si="41"/>
        <v>0</v>
      </c>
      <c r="L63" s="1">
        <v>0</v>
      </c>
      <c r="M63" s="1">
        <v>0</v>
      </c>
      <c r="N63" s="1">
        <v>0</v>
      </c>
      <c r="O63" s="1">
        <v>0</v>
      </c>
      <c r="P63" s="92" t="e">
        <f t="shared" si="37"/>
        <v>#DIV/0!</v>
      </c>
      <c r="Q63" s="68"/>
      <c r="R63" s="69"/>
      <c r="S63" s="69"/>
      <c r="T63" s="69"/>
      <c r="U63" s="69"/>
      <c r="V63" s="69"/>
      <c r="W63" s="69"/>
      <c r="X63" s="69"/>
    </row>
    <row r="64" spans="1:35" s="70" customFormat="1" x14ac:dyDescent="0.25">
      <c r="A64" s="166" t="s">
        <v>227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2"/>
      <c r="Q64" s="68"/>
      <c r="R64" s="69"/>
      <c r="S64" s="69"/>
      <c r="T64" s="69"/>
      <c r="U64" s="69"/>
      <c r="V64" s="69"/>
      <c r="W64" s="69"/>
      <c r="X64" s="69"/>
    </row>
    <row r="65" spans="1:24" ht="59.25" customHeight="1" x14ac:dyDescent="0.25">
      <c r="A65" s="190">
        <v>3</v>
      </c>
      <c r="B65" s="192" t="s">
        <v>76</v>
      </c>
      <c r="C65" s="76">
        <v>1</v>
      </c>
      <c r="D65" s="76">
        <v>0.95699999999999996</v>
      </c>
      <c r="E65" s="90">
        <f t="shared" si="4"/>
        <v>0.95699999999999996</v>
      </c>
      <c r="F65" s="188">
        <f t="shared" ref="F65:O65" si="46">F66+F69+F73+F75+F77+F79+F84+F85+F80</f>
        <v>493</v>
      </c>
      <c r="G65" s="188">
        <f t="shared" si="46"/>
        <v>0</v>
      </c>
      <c r="H65" s="188">
        <f t="shared" si="46"/>
        <v>0</v>
      </c>
      <c r="I65" s="188">
        <f t="shared" si="46"/>
        <v>493</v>
      </c>
      <c r="J65" s="188">
        <f t="shared" si="46"/>
        <v>0</v>
      </c>
      <c r="K65" s="188">
        <f t="shared" si="46"/>
        <v>492.8</v>
      </c>
      <c r="L65" s="188">
        <f t="shared" si="46"/>
        <v>0</v>
      </c>
      <c r="M65" s="188">
        <f t="shared" si="46"/>
        <v>0</v>
      </c>
      <c r="N65" s="188">
        <f t="shared" si="46"/>
        <v>492.8</v>
      </c>
      <c r="O65" s="188">
        <f t="shared" si="46"/>
        <v>0</v>
      </c>
      <c r="P65" s="189">
        <v>0.89051602289315734</v>
      </c>
      <c r="Q65" s="68"/>
      <c r="R65" s="69"/>
      <c r="S65" s="69"/>
      <c r="T65" s="69"/>
      <c r="U65" s="69"/>
      <c r="V65" s="69"/>
      <c r="W65" s="69"/>
      <c r="X65" s="69"/>
    </row>
    <row r="66" spans="1:24" ht="84.75" customHeight="1" x14ac:dyDescent="0.25">
      <c r="A66" s="191"/>
      <c r="B66" s="193"/>
      <c r="C66" s="76">
        <v>0.97</v>
      </c>
      <c r="D66" s="76">
        <v>0.97</v>
      </c>
      <c r="E66" s="90">
        <f t="shared" si="4"/>
        <v>1</v>
      </c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9"/>
      <c r="Q66" s="68"/>
      <c r="R66" s="69"/>
      <c r="S66" s="69"/>
      <c r="T66" s="69"/>
      <c r="U66" s="69"/>
      <c r="V66" s="69"/>
      <c r="W66" s="69"/>
      <c r="X66" s="69"/>
    </row>
    <row r="67" spans="1:24" ht="108" customHeight="1" x14ac:dyDescent="0.25">
      <c r="A67" s="81" t="s">
        <v>8</v>
      </c>
      <c r="B67" s="83" t="s">
        <v>77</v>
      </c>
      <c r="C67" s="76">
        <v>0</v>
      </c>
      <c r="D67" s="76">
        <v>0</v>
      </c>
      <c r="E67" s="90" t="e">
        <f t="shared" si="4"/>
        <v>#DIV/0!</v>
      </c>
      <c r="F67" s="1">
        <f t="shared" ref="F67" si="47">SUM(G67:J67)</f>
        <v>0</v>
      </c>
      <c r="G67" s="1">
        <f t="shared" ref="G67:G68" si="48">SUM(H67:K67)</f>
        <v>0</v>
      </c>
      <c r="H67" s="1">
        <f t="shared" ref="H67:H68" si="49">SUM(I67:L67)</f>
        <v>0</v>
      </c>
      <c r="I67" s="1">
        <f t="shared" ref="I67:I68" si="50">SUM(J67:M67)</f>
        <v>0</v>
      </c>
      <c r="J67" s="1">
        <f t="shared" ref="J67:J68" si="51">SUM(K67:N67)</f>
        <v>0</v>
      </c>
      <c r="K67" s="1">
        <f t="shared" ref="K67:K68" si="52">SUM(L67:O67)</f>
        <v>0</v>
      </c>
      <c r="L67" s="1">
        <f t="shared" ref="L67:L68" si="53">SUM(M67:P67)</f>
        <v>0</v>
      </c>
      <c r="M67" s="1">
        <f t="shared" ref="M67:M68" si="54">SUM(N67:Q67)</f>
        <v>0</v>
      </c>
      <c r="N67" s="1">
        <f t="shared" ref="N67:N68" si="55">SUM(O67:R67)</f>
        <v>0</v>
      </c>
      <c r="O67" s="1">
        <f t="shared" ref="O67:O68" si="56">SUM(P67:S67)</f>
        <v>0</v>
      </c>
      <c r="P67" s="9">
        <f t="shared" ref="P67:P68" si="57">SUM(Q67:T67)</f>
        <v>0</v>
      </c>
      <c r="Q67" s="68"/>
      <c r="R67" s="69"/>
      <c r="S67" s="69"/>
      <c r="T67" s="69"/>
      <c r="U67" s="69"/>
      <c r="V67" s="69"/>
      <c r="W67" s="69"/>
      <c r="X67" s="69"/>
    </row>
    <row r="68" spans="1:24" ht="104.25" customHeight="1" x14ac:dyDescent="0.25">
      <c r="A68" s="77" t="s">
        <v>154</v>
      </c>
      <c r="B68" s="83" t="s">
        <v>78</v>
      </c>
      <c r="C68" s="76">
        <v>0</v>
      </c>
      <c r="D68" s="76">
        <v>0</v>
      </c>
      <c r="E68" s="90" t="e">
        <f t="shared" si="4"/>
        <v>#DIV/0!</v>
      </c>
      <c r="F68" s="1">
        <f t="shared" ref="F68" si="58">SUM(G68:J68)</f>
        <v>0</v>
      </c>
      <c r="G68" s="1">
        <f t="shared" si="48"/>
        <v>0</v>
      </c>
      <c r="H68" s="1">
        <f t="shared" si="49"/>
        <v>0</v>
      </c>
      <c r="I68" s="1">
        <f t="shared" si="50"/>
        <v>0</v>
      </c>
      <c r="J68" s="1">
        <f t="shared" si="51"/>
        <v>0</v>
      </c>
      <c r="K68" s="1">
        <f t="shared" si="52"/>
        <v>0</v>
      </c>
      <c r="L68" s="1">
        <f t="shared" si="53"/>
        <v>0</v>
      </c>
      <c r="M68" s="1">
        <f t="shared" si="54"/>
        <v>0</v>
      </c>
      <c r="N68" s="1">
        <f t="shared" si="55"/>
        <v>0</v>
      </c>
      <c r="O68" s="1">
        <f t="shared" si="56"/>
        <v>0</v>
      </c>
      <c r="P68" s="9">
        <f t="shared" si="57"/>
        <v>0</v>
      </c>
      <c r="Q68" s="68"/>
      <c r="R68" s="69"/>
      <c r="S68" s="69"/>
      <c r="T68" s="69"/>
      <c r="U68" s="69"/>
      <c r="V68" s="69"/>
      <c r="W68" s="69"/>
      <c r="X68" s="69"/>
    </row>
    <row r="69" spans="1:24" ht="119.25" customHeight="1" x14ac:dyDescent="0.25">
      <c r="A69" s="77" t="s">
        <v>155</v>
      </c>
      <c r="B69" s="83" t="s">
        <v>79</v>
      </c>
      <c r="C69" s="76">
        <v>0</v>
      </c>
      <c r="D69" s="76">
        <v>0</v>
      </c>
      <c r="E69" s="90" t="e">
        <f t="shared" si="4"/>
        <v>#DIV/0!</v>
      </c>
      <c r="F69" s="1">
        <v>0</v>
      </c>
      <c r="G69" s="1">
        <f>G70+G71+G72</f>
        <v>0</v>
      </c>
      <c r="H69" s="1">
        <f>H70+H71+H72</f>
        <v>0</v>
      </c>
      <c r="I69" s="1">
        <v>0</v>
      </c>
      <c r="J69" s="1">
        <f>J70+J71+J72</f>
        <v>0</v>
      </c>
      <c r="K69" s="1">
        <v>0</v>
      </c>
      <c r="L69" s="1">
        <f>L70+L71+L72</f>
        <v>0</v>
      </c>
      <c r="M69" s="1">
        <f>M70+M71+M72</f>
        <v>0</v>
      </c>
      <c r="N69" s="1">
        <v>0</v>
      </c>
      <c r="O69" s="1">
        <f>O70+O71+O72</f>
        <v>0</v>
      </c>
      <c r="P69" s="92" t="e">
        <f>K69/F69</f>
        <v>#DIV/0!</v>
      </c>
      <c r="Q69" s="68"/>
      <c r="R69" s="69"/>
      <c r="S69" s="69"/>
      <c r="T69" s="69"/>
      <c r="U69" s="69"/>
      <c r="V69" s="69"/>
      <c r="W69" s="69"/>
      <c r="X69" s="69"/>
    </row>
    <row r="70" spans="1:24" ht="78" customHeight="1" x14ac:dyDescent="0.25">
      <c r="A70" s="77" t="s">
        <v>153</v>
      </c>
      <c r="B70" s="83" t="s">
        <v>80</v>
      </c>
      <c r="C70" s="76">
        <v>0.97</v>
      </c>
      <c r="D70" s="76">
        <v>0.97</v>
      </c>
      <c r="E70" s="90">
        <f t="shared" si="4"/>
        <v>1</v>
      </c>
      <c r="F70" s="1">
        <f>F71+F72+F73</f>
        <v>76.099999999999994</v>
      </c>
      <c r="G70" s="1">
        <f>G71+G72+G73</f>
        <v>0</v>
      </c>
      <c r="H70" s="1">
        <f>H71+H72+H73</f>
        <v>0</v>
      </c>
      <c r="I70" s="1">
        <f>I71+I72+I73</f>
        <v>76.099999999999994</v>
      </c>
      <c r="J70" s="1">
        <f>J71+J72+J73</f>
        <v>0</v>
      </c>
      <c r="K70" s="1">
        <v>76.099999999999994</v>
      </c>
      <c r="L70" s="1">
        <f>L71+L72+L73</f>
        <v>0</v>
      </c>
      <c r="M70" s="1">
        <f>M71+M72+M73</f>
        <v>0</v>
      </c>
      <c r="N70" s="1">
        <v>76.099999999999994</v>
      </c>
      <c r="O70" s="1">
        <f>O71+O72+O73</f>
        <v>0</v>
      </c>
      <c r="P70" s="92">
        <f>K70/F70</f>
        <v>1</v>
      </c>
      <c r="Q70" s="68"/>
      <c r="R70" s="69"/>
      <c r="S70" s="69"/>
      <c r="T70" s="69"/>
      <c r="U70" s="69"/>
      <c r="V70" s="69"/>
      <c r="W70" s="69"/>
      <c r="X70" s="69"/>
    </row>
    <row r="71" spans="1:24" ht="54" customHeight="1" x14ac:dyDescent="0.25">
      <c r="A71" s="77" t="s">
        <v>152</v>
      </c>
      <c r="B71" s="83" t="s">
        <v>81</v>
      </c>
      <c r="C71" s="76" t="s">
        <v>228</v>
      </c>
      <c r="D71" s="76" t="s">
        <v>228</v>
      </c>
      <c r="E71" s="90" t="e">
        <f t="shared" si="4"/>
        <v>#VALUE!</v>
      </c>
      <c r="F71" s="1">
        <f t="shared" ref="F71" si="59">SUM(G71:J71)</f>
        <v>0</v>
      </c>
      <c r="G71" s="1">
        <v>0</v>
      </c>
      <c r="H71" s="1">
        <v>0</v>
      </c>
      <c r="I71" s="1">
        <v>0</v>
      </c>
      <c r="J71" s="1">
        <v>0</v>
      </c>
      <c r="K71" s="1">
        <f t="shared" ref="K71:K76" si="60">SUM(L71:O71)</f>
        <v>0</v>
      </c>
      <c r="L71" s="1">
        <v>0</v>
      </c>
      <c r="M71" s="1">
        <v>0</v>
      </c>
      <c r="N71" s="1">
        <v>0</v>
      </c>
      <c r="O71" s="1">
        <v>0</v>
      </c>
      <c r="P71" s="92" t="e">
        <f t="shared" ref="P71:P93" si="61">K71/F71</f>
        <v>#DIV/0!</v>
      </c>
      <c r="Q71" s="68"/>
      <c r="R71" s="69"/>
      <c r="S71" s="69"/>
      <c r="T71" s="69"/>
      <c r="U71" s="69"/>
      <c r="V71" s="69"/>
      <c r="W71" s="69"/>
      <c r="X71" s="69"/>
    </row>
    <row r="72" spans="1:24" ht="51.75" customHeight="1" x14ac:dyDescent="0.25">
      <c r="A72" s="77" t="s">
        <v>151</v>
      </c>
      <c r="B72" s="83" t="s">
        <v>82</v>
      </c>
      <c r="C72" s="76" t="s">
        <v>228</v>
      </c>
      <c r="D72" s="76" t="s">
        <v>228</v>
      </c>
      <c r="E72" s="90" t="e">
        <f t="shared" si="4"/>
        <v>#VALUE!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92" t="e">
        <f t="shared" si="61"/>
        <v>#DIV/0!</v>
      </c>
      <c r="Q72" s="68"/>
      <c r="R72" s="69"/>
      <c r="S72" s="69"/>
      <c r="T72" s="69"/>
      <c r="U72" s="69"/>
      <c r="V72" s="69"/>
      <c r="W72" s="69"/>
      <c r="X72" s="69"/>
    </row>
    <row r="73" spans="1:24" ht="87.75" customHeight="1" x14ac:dyDescent="0.25">
      <c r="A73" s="77" t="s">
        <v>83</v>
      </c>
      <c r="B73" s="83" t="s">
        <v>84</v>
      </c>
      <c r="C73" s="76">
        <v>0.97</v>
      </c>
      <c r="D73" s="76">
        <v>0.97</v>
      </c>
      <c r="E73" s="90">
        <f t="shared" si="4"/>
        <v>1</v>
      </c>
      <c r="F73" s="1">
        <v>76.099999999999994</v>
      </c>
      <c r="G73" s="1">
        <f t="shared" ref="G73:J73" si="62">G74</f>
        <v>0</v>
      </c>
      <c r="H73" s="1">
        <f t="shared" si="62"/>
        <v>0</v>
      </c>
      <c r="I73" s="1">
        <v>76.099999999999994</v>
      </c>
      <c r="J73" s="1">
        <f t="shared" si="62"/>
        <v>0</v>
      </c>
      <c r="K73" s="1">
        <v>76.099999999999994</v>
      </c>
      <c r="L73" s="1">
        <f t="shared" ref="L73:O73" si="63">L74</f>
        <v>0</v>
      </c>
      <c r="M73" s="1">
        <f t="shared" si="63"/>
        <v>0</v>
      </c>
      <c r="N73" s="1">
        <v>76.099999999999994</v>
      </c>
      <c r="O73" s="1">
        <f t="shared" si="63"/>
        <v>0</v>
      </c>
      <c r="P73" s="92">
        <f t="shared" si="61"/>
        <v>1</v>
      </c>
      <c r="Q73" s="68"/>
      <c r="R73" s="69"/>
      <c r="S73" s="69"/>
      <c r="T73" s="69"/>
      <c r="U73" s="69"/>
      <c r="V73" s="69"/>
      <c r="W73" s="69"/>
      <c r="X73" s="69"/>
    </row>
    <row r="74" spans="1:24" ht="96" customHeight="1" x14ac:dyDescent="0.25">
      <c r="A74" s="77" t="s">
        <v>9</v>
      </c>
      <c r="B74" s="83" t="s">
        <v>85</v>
      </c>
      <c r="C74" s="76">
        <v>0</v>
      </c>
      <c r="D74" s="76">
        <v>0</v>
      </c>
      <c r="E74" s="90" t="e">
        <f t="shared" si="4"/>
        <v>#DIV/0!</v>
      </c>
      <c r="F74" s="1">
        <f t="shared" ref="F74" si="64">SUM(G74:J74)</f>
        <v>350.9</v>
      </c>
      <c r="G74" s="1">
        <v>0</v>
      </c>
      <c r="H74" s="1">
        <v>0</v>
      </c>
      <c r="I74" s="1">
        <v>350.9</v>
      </c>
      <c r="J74" s="1">
        <v>0</v>
      </c>
      <c r="K74" s="1">
        <f t="shared" si="60"/>
        <v>350.9</v>
      </c>
      <c r="L74" s="1">
        <v>0</v>
      </c>
      <c r="M74" s="1">
        <v>0</v>
      </c>
      <c r="N74" s="1">
        <v>350.9</v>
      </c>
      <c r="O74" s="1">
        <v>0</v>
      </c>
      <c r="P74" s="92">
        <f t="shared" si="61"/>
        <v>1</v>
      </c>
      <c r="Q74" s="68"/>
      <c r="R74" s="69"/>
      <c r="S74" s="69"/>
      <c r="T74" s="69"/>
      <c r="U74" s="69"/>
      <c r="V74" s="69"/>
      <c r="W74" s="69"/>
      <c r="X74" s="69"/>
    </row>
    <row r="75" spans="1:24" ht="105" customHeight="1" x14ac:dyDescent="0.25">
      <c r="A75" s="77" t="s">
        <v>150</v>
      </c>
      <c r="B75" s="83" t="s">
        <v>86</v>
      </c>
      <c r="C75" s="76">
        <v>0</v>
      </c>
      <c r="D75" s="76">
        <v>0</v>
      </c>
      <c r="E75" s="90" t="e">
        <f t="shared" si="4"/>
        <v>#DIV/0!</v>
      </c>
      <c r="F75" s="1">
        <f>F74</f>
        <v>350.9</v>
      </c>
      <c r="G75" s="1">
        <f t="shared" ref="G75:J75" si="65">G76</f>
        <v>0</v>
      </c>
      <c r="H75" s="1">
        <f t="shared" si="65"/>
        <v>0</v>
      </c>
      <c r="I75" s="1">
        <f>I74</f>
        <v>350.9</v>
      </c>
      <c r="J75" s="1">
        <f t="shared" si="65"/>
        <v>0</v>
      </c>
      <c r="K75" s="1">
        <f>K74</f>
        <v>350.9</v>
      </c>
      <c r="L75" s="1">
        <f t="shared" ref="L75:O75" si="66">L76</f>
        <v>0</v>
      </c>
      <c r="M75" s="1">
        <f t="shared" si="66"/>
        <v>0</v>
      </c>
      <c r="N75" s="1">
        <f>N74</f>
        <v>350.9</v>
      </c>
      <c r="O75" s="1">
        <f t="shared" si="66"/>
        <v>0</v>
      </c>
      <c r="P75" s="92">
        <f t="shared" si="61"/>
        <v>1</v>
      </c>
      <c r="Q75" s="68"/>
      <c r="R75" s="69"/>
      <c r="S75" s="69"/>
      <c r="T75" s="69"/>
      <c r="U75" s="69"/>
      <c r="V75" s="69"/>
      <c r="W75" s="69"/>
      <c r="X75" s="69"/>
    </row>
    <row r="76" spans="1:24" ht="107.25" customHeight="1" x14ac:dyDescent="0.25">
      <c r="A76" s="77" t="s">
        <v>10</v>
      </c>
      <c r="B76" s="83" t="s">
        <v>87</v>
      </c>
      <c r="C76" s="76">
        <v>0</v>
      </c>
      <c r="D76" s="76">
        <v>0</v>
      </c>
      <c r="E76" s="90" t="e">
        <f t="shared" si="4"/>
        <v>#DIV/0!</v>
      </c>
      <c r="F76" s="1">
        <f t="shared" ref="F76" si="67">SUM(G76:J76)</f>
        <v>60</v>
      </c>
      <c r="G76" s="1">
        <v>0</v>
      </c>
      <c r="H76" s="1">
        <v>0</v>
      </c>
      <c r="I76" s="1">
        <v>60</v>
      </c>
      <c r="J76" s="1">
        <v>0</v>
      </c>
      <c r="K76" s="1">
        <f t="shared" si="60"/>
        <v>60</v>
      </c>
      <c r="L76" s="1">
        <v>0</v>
      </c>
      <c r="M76" s="1">
        <v>0</v>
      </c>
      <c r="N76" s="1">
        <v>60</v>
      </c>
      <c r="O76" s="1">
        <v>0</v>
      </c>
      <c r="P76" s="92">
        <f t="shared" si="61"/>
        <v>1</v>
      </c>
      <c r="Q76" s="68"/>
      <c r="R76" s="69"/>
      <c r="S76" s="69"/>
      <c r="T76" s="69"/>
      <c r="U76" s="69"/>
      <c r="V76" s="69"/>
      <c r="W76" s="69"/>
      <c r="X76" s="69"/>
    </row>
    <row r="77" spans="1:24" ht="78" customHeight="1" x14ac:dyDescent="0.25">
      <c r="A77" s="77" t="s">
        <v>88</v>
      </c>
      <c r="B77" s="83" t="s">
        <v>89</v>
      </c>
      <c r="C77" s="76">
        <v>0</v>
      </c>
      <c r="D77" s="76">
        <v>0</v>
      </c>
      <c r="E77" s="90" t="e">
        <f t="shared" si="4"/>
        <v>#DIV/0!</v>
      </c>
      <c r="F77" s="1">
        <v>60</v>
      </c>
      <c r="G77" s="1">
        <f t="shared" ref="G77:J77" si="68">G78</f>
        <v>0</v>
      </c>
      <c r="H77" s="1">
        <f t="shared" si="68"/>
        <v>0</v>
      </c>
      <c r="I77" s="1">
        <v>60</v>
      </c>
      <c r="J77" s="1">
        <f t="shared" si="68"/>
        <v>0</v>
      </c>
      <c r="K77" s="1">
        <v>60</v>
      </c>
      <c r="L77" s="1">
        <f t="shared" ref="L77:O77" si="69">L78</f>
        <v>0</v>
      </c>
      <c r="M77" s="1">
        <f t="shared" si="69"/>
        <v>0</v>
      </c>
      <c r="N77" s="1">
        <v>60</v>
      </c>
      <c r="O77" s="1">
        <f t="shared" si="69"/>
        <v>0</v>
      </c>
      <c r="P77" s="92">
        <f t="shared" si="61"/>
        <v>1</v>
      </c>
      <c r="Q77" s="68"/>
      <c r="R77" s="69"/>
      <c r="S77" s="69"/>
      <c r="T77" s="69"/>
      <c r="U77" s="69"/>
      <c r="V77" s="69"/>
      <c r="W77" s="69"/>
      <c r="X77" s="69"/>
    </row>
    <row r="78" spans="1:24" ht="81" customHeight="1" x14ac:dyDescent="0.25">
      <c r="A78" s="77" t="s">
        <v>11</v>
      </c>
      <c r="B78" s="83" t="s">
        <v>90</v>
      </c>
      <c r="C78" s="76">
        <v>0</v>
      </c>
      <c r="D78" s="76">
        <v>0</v>
      </c>
      <c r="E78" s="90" t="e">
        <f t="shared" si="4"/>
        <v>#DIV/0!</v>
      </c>
      <c r="F78" s="1">
        <f t="shared" ref="F78" si="70">SUM(G78:J78)</f>
        <v>0</v>
      </c>
      <c r="G78" s="1">
        <v>0</v>
      </c>
      <c r="H78" s="1">
        <v>0</v>
      </c>
      <c r="I78" s="1">
        <v>0</v>
      </c>
      <c r="J78" s="1">
        <v>0</v>
      </c>
      <c r="K78" s="1">
        <f t="shared" ref="K78:K83" si="71">SUM(L78:O78)</f>
        <v>0</v>
      </c>
      <c r="L78" s="1">
        <v>0</v>
      </c>
      <c r="M78" s="1">
        <v>0</v>
      </c>
      <c r="N78" s="1">
        <v>0</v>
      </c>
      <c r="O78" s="1">
        <v>0</v>
      </c>
      <c r="P78" s="92" t="e">
        <f t="shared" si="61"/>
        <v>#DIV/0!</v>
      </c>
      <c r="Q78" s="68"/>
      <c r="R78" s="69"/>
      <c r="S78" s="69"/>
      <c r="T78" s="69"/>
      <c r="U78" s="69"/>
      <c r="V78" s="69"/>
      <c r="W78" s="69"/>
      <c r="X78" s="69"/>
    </row>
    <row r="79" spans="1:24" ht="66.75" customHeight="1" x14ac:dyDescent="0.25">
      <c r="A79" s="77" t="s">
        <v>91</v>
      </c>
      <c r="B79" s="83" t="s">
        <v>92</v>
      </c>
      <c r="C79" s="76">
        <v>0</v>
      </c>
      <c r="D79" s="76">
        <v>0</v>
      </c>
      <c r="E79" s="90" t="e">
        <f t="shared" si="4"/>
        <v>#DIV/0!</v>
      </c>
      <c r="F79" s="1">
        <v>0</v>
      </c>
      <c r="G79" s="1">
        <f>G80+G81+G82+G83</f>
        <v>0</v>
      </c>
      <c r="H79" s="1">
        <f>H80+H81+H82+H83</f>
        <v>0</v>
      </c>
      <c r="I79" s="1">
        <v>0</v>
      </c>
      <c r="J79" s="1">
        <f>J80+J81+J82+J83</f>
        <v>0</v>
      </c>
      <c r="K79" s="1">
        <v>0</v>
      </c>
      <c r="L79" s="1">
        <f>L80+L81+L82+L83</f>
        <v>0</v>
      </c>
      <c r="M79" s="1">
        <f>M80+M81+M82+M83</f>
        <v>0</v>
      </c>
      <c r="N79" s="1">
        <v>0</v>
      </c>
      <c r="O79" s="1">
        <f>O80+O81+O82+O83</f>
        <v>0</v>
      </c>
      <c r="P79" s="92" t="e">
        <f t="shared" si="61"/>
        <v>#DIV/0!</v>
      </c>
      <c r="Q79" s="68"/>
      <c r="R79" s="69"/>
      <c r="S79" s="69"/>
      <c r="T79" s="69"/>
      <c r="U79" s="69"/>
      <c r="V79" s="69"/>
      <c r="W79" s="69"/>
      <c r="X79" s="69"/>
    </row>
    <row r="80" spans="1:24" ht="65.25" customHeight="1" x14ac:dyDescent="0.25">
      <c r="A80" s="77" t="s">
        <v>12</v>
      </c>
      <c r="B80" s="83" t="s">
        <v>93</v>
      </c>
      <c r="C80" s="76">
        <v>0</v>
      </c>
      <c r="D80" s="76">
        <v>0</v>
      </c>
      <c r="E80" s="90" t="e">
        <f t="shared" si="4"/>
        <v>#DIV/0!</v>
      </c>
      <c r="F80" s="1">
        <f t="shared" ref="F80" si="72">SUM(G80:J80)</f>
        <v>6</v>
      </c>
      <c r="G80" s="1">
        <v>0</v>
      </c>
      <c r="H80" s="1">
        <v>0</v>
      </c>
      <c r="I80" s="1">
        <v>6</v>
      </c>
      <c r="J80" s="1">
        <v>0</v>
      </c>
      <c r="K80" s="1">
        <f t="shared" si="71"/>
        <v>5.8</v>
      </c>
      <c r="L80" s="1">
        <v>0</v>
      </c>
      <c r="M80" s="1">
        <v>0</v>
      </c>
      <c r="N80" s="1">
        <v>5.8</v>
      </c>
      <c r="O80" s="1">
        <v>0</v>
      </c>
      <c r="P80" s="92">
        <f t="shared" si="61"/>
        <v>0.96666666666666667</v>
      </c>
      <c r="Q80" s="68"/>
      <c r="R80" s="69"/>
      <c r="S80" s="69"/>
      <c r="T80" s="69"/>
      <c r="U80" s="69"/>
      <c r="V80" s="69"/>
      <c r="W80" s="69"/>
      <c r="X80" s="69"/>
    </row>
    <row r="81" spans="1:24" ht="42.75" customHeight="1" x14ac:dyDescent="0.25">
      <c r="A81" s="77" t="s">
        <v>94</v>
      </c>
      <c r="B81" s="83" t="s">
        <v>95</v>
      </c>
      <c r="C81" s="76">
        <v>0</v>
      </c>
      <c r="D81" s="76">
        <v>0</v>
      </c>
      <c r="E81" s="90" t="e">
        <f t="shared" si="4"/>
        <v>#DIV/0!</v>
      </c>
      <c r="F81" s="1">
        <v>6</v>
      </c>
      <c r="G81" s="1">
        <v>0</v>
      </c>
      <c r="H81" s="1">
        <v>0</v>
      </c>
      <c r="I81" s="1">
        <v>6</v>
      </c>
      <c r="J81" s="1">
        <v>0</v>
      </c>
      <c r="K81" s="1">
        <v>5.8</v>
      </c>
      <c r="L81" s="1">
        <v>0</v>
      </c>
      <c r="M81" s="1">
        <v>0</v>
      </c>
      <c r="N81" s="1">
        <v>5.8</v>
      </c>
      <c r="O81" s="1">
        <v>0</v>
      </c>
      <c r="P81" s="92">
        <f t="shared" si="61"/>
        <v>0.96666666666666667</v>
      </c>
      <c r="Q81" s="68"/>
      <c r="R81" s="69"/>
      <c r="S81" s="69"/>
      <c r="T81" s="69"/>
      <c r="U81" s="69"/>
      <c r="V81" s="69"/>
      <c r="W81" s="69"/>
      <c r="X81" s="69"/>
    </row>
    <row r="82" spans="1:24" ht="36.75" customHeight="1" x14ac:dyDescent="0.25">
      <c r="A82" s="77" t="s">
        <v>96</v>
      </c>
      <c r="B82" s="83" t="s">
        <v>97</v>
      </c>
      <c r="C82" s="76">
        <v>0</v>
      </c>
      <c r="D82" s="76">
        <v>0</v>
      </c>
      <c r="E82" s="90" t="e">
        <f t="shared" si="4"/>
        <v>#DIV/0!</v>
      </c>
      <c r="F82" s="1">
        <f t="shared" ref="F82" si="73">SUM(G82:J82)</f>
        <v>0</v>
      </c>
      <c r="G82" s="1">
        <v>0</v>
      </c>
      <c r="H82" s="1">
        <v>0</v>
      </c>
      <c r="I82" s="1">
        <v>0</v>
      </c>
      <c r="J82" s="1">
        <v>0</v>
      </c>
      <c r="K82" s="1">
        <f t="shared" ref="K82" si="74">SUM(L82:O82)</f>
        <v>0</v>
      </c>
      <c r="L82" s="1">
        <v>0</v>
      </c>
      <c r="M82" s="1">
        <v>0</v>
      </c>
      <c r="N82" s="1">
        <v>0</v>
      </c>
      <c r="O82" s="1">
        <v>0</v>
      </c>
      <c r="P82" s="92" t="e">
        <f t="shared" si="61"/>
        <v>#DIV/0!</v>
      </c>
      <c r="Q82" s="68"/>
      <c r="R82" s="69"/>
      <c r="S82" s="69"/>
      <c r="T82" s="69"/>
      <c r="U82" s="69"/>
      <c r="V82" s="69"/>
      <c r="W82" s="69"/>
      <c r="X82" s="69"/>
    </row>
    <row r="83" spans="1:24" ht="27" customHeight="1" x14ac:dyDescent="0.25">
      <c r="A83" s="77" t="s">
        <v>149</v>
      </c>
      <c r="B83" s="83" t="s">
        <v>98</v>
      </c>
      <c r="C83" s="76">
        <v>0</v>
      </c>
      <c r="D83" s="76">
        <v>0</v>
      </c>
      <c r="E83" s="90" t="e">
        <f t="shared" ref="E83:E86" si="75">D83/C83</f>
        <v>#DIV/0!</v>
      </c>
      <c r="F83" s="1">
        <f t="shared" ref="F83" si="76">SUM(G83:J83)</f>
        <v>0</v>
      </c>
      <c r="G83" s="1">
        <v>0</v>
      </c>
      <c r="H83" s="1">
        <v>0</v>
      </c>
      <c r="I83" s="1">
        <v>0</v>
      </c>
      <c r="J83" s="1">
        <v>0</v>
      </c>
      <c r="K83" s="1">
        <f t="shared" si="71"/>
        <v>0</v>
      </c>
      <c r="L83" s="1">
        <v>0</v>
      </c>
      <c r="M83" s="1">
        <v>0</v>
      </c>
      <c r="N83" s="1">
        <v>0</v>
      </c>
      <c r="O83" s="1">
        <v>0</v>
      </c>
      <c r="P83" s="92" t="e">
        <f t="shared" si="61"/>
        <v>#DIV/0!</v>
      </c>
      <c r="Q83" s="68"/>
      <c r="R83" s="69"/>
      <c r="S83" s="69"/>
      <c r="T83" s="69"/>
      <c r="U83" s="69"/>
      <c r="V83" s="69"/>
      <c r="W83" s="69"/>
      <c r="X83" s="69"/>
    </row>
    <row r="84" spans="1:24" ht="51.75" customHeight="1" x14ac:dyDescent="0.25">
      <c r="A84" s="77" t="s">
        <v>99</v>
      </c>
      <c r="B84" s="83" t="s">
        <v>100</v>
      </c>
      <c r="C84" s="76">
        <v>0</v>
      </c>
      <c r="D84" s="76">
        <v>0</v>
      </c>
      <c r="E84" s="90" t="e">
        <f t="shared" si="75"/>
        <v>#DIV/0!</v>
      </c>
      <c r="F84" s="1">
        <f t="shared" ref="F84" si="77">SUM(G84:J84)</f>
        <v>0</v>
      </c>
      <c r="G84" s="1">
        <v>0</v>
      </c>
      <c r="H84" s="1">
        <v>0</v>
      </c>
      <c r="I84" s="1">
        <v>0</v>
      </c>
      <c r="J84" s="1">
        <v>0</v>
      </c>
      <c r="K84" s="1">
        <f t="shared" ref="K84" si="78">SUM(L84:O84)</f>
        <v>0</v>
      </c>
      <c r="L84" s="1">
        <v>0</v>
      </c>
      <c r="M84" s="1">
        <v>0</v>
      </c>
      <c r="N84" s="1">
        <v>0</v>
      </c>
      <c r="O84" s="1">
        <v>0</v>
      </c>
      <c r="P84" s="92" t="e">
        <f t="shared" si="61"/>
        <v>#DIV/0!</v>
      </c>
      <c r="Q84" s="68"/>
      <c r="R84" s="69"/>
      <c r="S84" s="69"/>
      <c r="T84" s="69"/>
      <c r="U84" s="69"/>
      <c r="V84" s="69"/>
      <c r="W84" s="69"/>
      <c r="X84" s="69"/>
    </row>
    <row r="85" spans="1:24" ht="60.75" customHeight="1" x14ac:dyDescent="0.25">
      <c r="A85" s="77" t="s">
        <v>101</v>
      </c>
      <c r="B85" s="83" t="s">
        <v>156</v>
      </c>
      <c r="C85" s="76">
        <v>0</v>
      </c>
      <c r="D85" s="76">
        <v>0</v>
      </c>
      <c r="E85" s="90" t="e">
        <f t="shared" si="75"/>
        <v>#DIV/0!</v>
      </c>
      <c r="F85" s="1">
        <f t="shared" ref="F85" si="79">SUM(G85:J85)</f>
        <v>0</v>
      </c>
      <c r="G85" s="1">
        <v>0</v>
      </c>
      <c r="H85" s="1">
        <v>0</v>
      </c>
      <c r="I85" s="1">
        <v>0</v>
      </c>
      <c r="J85" s="1">
        <v>0</v>
      </c>
      <c r="K85" s="1">
        <f t="shared" ref="K85" si="80">SUM(L85:O85)</f>
        <v>0</v>
      </c>
      <c r="L85" s="1">
        <v>0</v>
      </c>
      <c r="M85" s="1">
        <v>0</v>
      </c>
      <c r="N85" s="1">
        <v>0</v>
      </c>
      <c r="O85" s="1">
        <v>0</v>
      </c>
      <c r="P85" s="92" t="e">
        <f t="shared" si="61"/>
        <v>#DIV/0!</v>
      </c>
      <c r="Q85" s="68"/>
      <c r="R85" s="69"/>
      <c r="S85" s="69"/>
      <c r="T85" s="69"/>
      <c r="U85" s="69"/>
      <c r="V85" s="69"/>
      <c r="W85" s="69"/>
      <c r="X85" s="69"/>
    </row>
    <row r="86" spans="1:24" ht="133.5" customHeight="1" x14ac:dyDescent="0.25">
      <c r="A86" s="77" t="s">
        <v>102</v>
      </c>
      <c r="B86" s="83" t="s">
        <v>103</v>
      </c>
      <c r="C86" s="76">
        <v>0</v>
      </c>
      <c r="D86" s="76">
        <v>0</v>
      </c>
      <c r="E86" s="90" t="e">
        <f t="shared" si="75"/>
        <v>#DIV/0!</v>
      </c>
      <c r="F86" s="1">
        <f t="shared" ref="F86" si="81">SUM(G86:J86)</f>
        <v>0</v>
      </c>
      <c r="G86" s="1">
        <v>0</v>
      </c>
      <c r="H86" s="1">
        <v>0</v>
      </c>
      <c r="I86" s="1">
        <v>0</v>
      </c>
      <c r="J86" s="1">
        <v>0</v>
      </c>
      <c r="K86" s="1">
        <f t="shared" ref="K86" si="82">SUM(L86:O86)</f>
        <v>0</v>
      </c>
      <c r="L86" s="1">
        <v>0</v>
      </c>
      <c r="M86" s="1">
        <v>0</v>
      </c>
      <c r="N86" s="1">
        <v>0</v>
      </c>
      <c r="O86" s="1">
        <v>0</v>
      </c>
      <c r="P86" s="92" t="e">
        <f t="shared" si="61"/>
        <v>#DIV/0!</v>
      </c>
      <c r="Q86" s="68"/>
      <c r="R86" s="69"/>
      <c r="S86" s="69"/>
      <c r="T86" s="69"/>
      <c r="U86" s="69"/>
      <c r="V86" s="69"/>
      <c r="W86" s="69"/>
      <c r="X86" s="69"/>
    </row>
    <row r="87" spans="1:24" ht="23.25" customHeight="1" x14ac:dyDescent="0.25">
      <c r="A87" s="185" t="s">
        <v>229</v>
      </c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7"/>
      <c r="Q87" s="68"/>
      <c r="R87" s="69"/>
      <c r="S87" s="69"/>
      <c r="T87" s="69"/>
      <c r="U87" s="69"/>
      <c r="V87" s="69"/>
      <c r="W87" s="69"/>
      <c r="X87" s="69"/>
    </row>
    <row r="88" spans="1:24" ht="69" customHeight="1" x14ac:dyDescent="0.25">
      <c r="A88" s="81">
        <v>4</v>
      </c>
      <c r="B88" s="76" t="s">
        <v>159</v>
      </c>
      <c r="C88" s="76">
        <v>1</v>
      </c>
      <c r="D88" s="76">
        <v>1</v>
      </c>
      <c r="E88" s="90">
        <f t="shared" ref="E88:E93" si="83">D88/C88</f>
        <v>1</v>
      </c>
      <c r="F88" s="1">
        <f>SUM(F89)+F92</f>
        <v>1875.4</v>
      </c>
      <c r="G88" s="1">
        <f t="shared" ref="G88:O88" si="84">SUM(G89)+G92</f>
        <v>0</v>
      </c>
      <c r="H88" s="1">
        <f t="shared" si="84"/>
        <v>0</v>
      </c>
      <c r="I88" s="1">
        <f t="shared" si="84"/>
        <v>1875.4</v>
      </c>
      <c r="J88" s="1">
        <f t="shared" si="84"/>
        <v>0</v>
      </c>
      <c r="K88" s="1">
        <f t="shared" si="84"/>
        <v>1121.9000000000001</v>
      </c>
      <c r="L88" s="1">
        <f t="shared" si="84"/>
        <v>0</v>
      </c>
      <c r="M88" s="1">
        <f t="shared" si="84"/>
        <v>0</v>
      </c>
      <c r="N88" s="1">
        <f t="shared" si="84"/>
        <v>1121.9000000000001</v>
      </c>
      <c r="O88" s="1">
        <f t="shared" si="84"/>
        <v>0</v>
      </c>
      <c r="P88" s="92">
        <f t="shared" si="61"/>
        <v>0.59821904660339131</v>
      </c>
      <c r="Q88" s="68"/>
      <c r="R88" s="69"/>
      <c r="S88" s="69"/>
      <c r="T88" s="69"/>
      <c r="U88" s="69"/>
      <c r="V88" s="69"/>
      <c r="W88" s="69"/>
      <c r="X88" s="69"/>
    </row>
    <row r="89" spans="1:24" ht="79.5" customHeight="1" x14ac:dyDescent="0.25">
      <c r="A89" s="81" t="s">
        <v>13</v>
      </c>
      <c r="B89" s="76" t="s">
        <v>160</v>
      </c>
      <c r="C89" s="76">
        <v>0</v>
      </c>
      <c r="D89" s="76">
        <v>0</v>
      </c>
      <c r="E89" s="90" t="e">
        <f t="shared" si="83"/>
        <v>#DIV/0!</v>
      </c>
      <c r="F89" s="1">
        <f t="shared" ref="F89:F92" si="85">SUM(G89:J89)</f>
        <v>1000</v>
      </c>
      <c r="G89" s="1">
        <v>0</v>
      </c>
      <c r="H89" s="1">
        <v>0</v>
      </c>
      <c r="I89" s="1">
        <v>1000</v>
      </c>
      <c r="J89" s="1">
        <v>0</v>
      </c>
      <c r="K89" s="1">
        <f t="shared" ref="K89:K92" si="86">SUM(L89:O89)</f>
        <v>1000</v>
      </c>
      <c r="L89" s="1">
        <v>0</v>
      </c>
      <c r="M89" s="1">
        <v>0</v>
      </c>
      <c r="N89" s="1">
        <v>1000</v>
      </c>
      <c r="O89" s="1">
        <v>0</v>
      </c>
      <c r="P89" s="92">
        <f t="shared" si="61"/>
        <v>1</v>
      </c>
      <c r="Q89" s="159" t="s">
        <v>231</v>
      </c>
      <c r="R89" s="160"/>
      <c r="S89" s="160"/>
      <c r="T89" s="160"/>
      <c r="U89" s="160"/>
      <c r="V89" s="160"/>
      <c r="W89" s="160"/>
      <c r="X89" s="69"/>
    </row>
    <row r="90" spans="1:24" ht="81.75" customHeight="1" x14ac:dyDescent="0.25">
      <c r="A90" s="77" t="s">
        <v>157</v>
      </c>
      <c r="B90" s="76" t="s">
        <v>161</v>
      </c>
      <c r="C90" s="76">
        <v>1</v>
      </c>
      <c r="D90" s="76">
        <v>1</v>
      </c>
      <c r="E90" s="90">
        <f t="shared" si="83"/>
        <v>1</v>
      </c>
      <c r="F90" s="1">
        <v>1000</v>
      </c>
      <c r="G90" s="1">
        <v>0</v>
      </c>
      <c r="H90" s="1">
        <v>0</v>
      </c>
      <c r="I90" s="1">
        <v>1000</v>
      </c>
      <c r="J90" s="1">
        <v>0</v>
      </c>
      <c r="K90" s="1">
        <v>1000</v>
      </c>
      <c r="L90" s="1">
        <v>0</v>
      </c>
      <c r="M90" s="1">
        <v>0</v>
      </c>
      <c r="N90" s="1">
        <v>1000</v>
      </c>
      <c r="O90" s="1">
        <v>0</v>
      </c>
      <c r="P90" s="92">
        <f t="shared" si="61"/>
        <v>1</v>
      </c>
      <c r="Q90" s="68"/>
      <c r="R90" s="69"/>
      <c r="S90" s="69"/>
      <c r="T90" s="69"/>
      <c r="U90" s="69"/>
      <c r="V90" s="69"/>
      <c r="W90" s="69"/>
      <c r="X90" s="69"/>
    </row>
    <row r="91" spans="1:24" ht="78.75" customHeight="1" x14ac:dyDescent="0.25">
      <c r="A91" s="77" t="s">
        <v>158</v>
      </c>
      <c r="B91" s="76" t="s">
        <v>162</v>
      </c>
      <c r="C91" s="76">
        <v>0</v>
      </c>
      <c r="D91" s="76">
        <v>0</v>
      </c>
      <c r="E91" s="90" t="e">
        <f t="shared" si="83"/>
        <v>#DIV/0!</v>
      </c>
      <c r="F91" s="1">
        <v>0</v>
      </c>
      <c r="G91" s="1">
        <f>G92</f>
        <v>0</v>
      </c>
      <c r="H91" s="1">
        <f t="shared" ref="H91:J91" si="87">H92</f>
        <v>0</v>
      </c>
      <c r="I91" s="1">
        <v>0</v>
      </c>
      <c r="J91" s="1">
        <f t="shared" si="87"/>
        <v>0</v>
      </c>
      <c r="K91" s="1">
        <v>0</v>
      </c>
      <c r="L91" s="1">
        <f>L92</f>
        <v>0</v>
      </c>
      <c r="M91" s="1">
        <f t="shared" ref="M91:O91" si="88">M92</f>
        <v>0</v>
      </c>
      <c r="N91" s="1">
        <v>0</v>
      </c>
      <c r="O91" s="1">
        <f t="shared" si="88"/>
        <v>0</v>
      </c>
      <c r="P91" s="92" t="e">
        <f t="shared" si="61"/>
        <v>#DIV/0!</v>
      </c>
      <c r="Q91" s="68"/>
      <c r="R91" s="69"/>
      <c r="S91" s="69"/>
      <c r="T91" s="69"/>
      <c r="U91" s="69"/>
      <c r="V91" s="69"/>
      <c r="W91" s="69"/>
      <c r="X91" s="69"/>
    </row>
    <row r="92" spans="1:24" ht="53.25" customHeight="1" x14ac:dyDescent="0.25">
      <c r="A92" s="81" t="s">
        <v>14</v>
      </c>
      <c r="B92" s="76" t="s">
        <v>163</v>
      </c>
      <c r="C92" s="76">
        <v>0</v>
      </c>
      <c r="D92" s="76">
        <v>0</v>
      </c>
      <c r="E92" s="90" t="e">
        <f t="shared" si="83"/>
        <v>#DIV/0!</v>
      </c>
      <c r="F92" s="1">
        <f t="shared" si="85"/>
        <v>875.4</v>
      </c>
      <c r="G92" s="1">
        <v>0</v>
      </c>
      <c r="H92" s="1">
        <v>0</v>
      </c>
      <c r="I92" s="1">
        <v>875.4</v>
      </c>
      <c r="J92" s="1">
        <v>0</v>
      </c>
      <c r="K92" s="1">
        <f t="shared" si="86"/>
        <v>121.9</v>
      </c>
      <c r="L92" s="1">
        <v>0</v>
      </c>
      <c r="M92" s="1">
        <v>0</v>
      </c>
      <c r="N92" s="1">
        <v>121.9</v>
      </c>
      <c r="O92" s="1">
        <v>0</v>
      </c>
      <c r="P92" s="92">
        <f t="shared" si="61"/>
        <v>0.13925062828421295</v>
      </c>
      <c r="Q92" s="159" t="s">
        <v>230</v>
      </c>
      <c r="R92" s="160"/>
      <c r="S92" s="160"/>
      <c r="T92" s="160"/>
      <c r="U92" s="160"/>
      <c r="V92" s="160"/>
      <c r="W92" s="160"/>
    </row>
    <row r="93" spans="1:24" ht="45.75" thickBot="1" x14ac:dyDescent="0.3">
      <c r="A93" s="82" t="s">
        <v>105</v>
      </c>
      <c r="B93" s="78" t="s">
        <v>164</v>
      </c>
      <c r="C93" s="78">
        <v>0</v>
      </c>
      <c r="D93" s="78">
        <v>0</v>
      </c>
      <c r="E93" s="90" t="e">
        <f t="shared" si="83"/>
        <v>#DIV/0!</v>
      </c>
      <c r="F93" s="12">
        <v>875.4</v>
      </c>
      <c r="G93" s="75">
        <v>0</v>
      </c>
      <c r="H93" s="75">
        <v>0</v>
      </c>
      <c r="I93" s="75">
        <v>875.4</v>
      </c>
      <c r="J93" s="75">
        <v>0</v>
      </c>
      <c r="K93" s="75">
        <v>121.9</v>
      </c>
      <c r="L93" s="75">
        <v>0</v>
      </c>
      <c r="M93" s="75">
        <v>0</v>
      </c>
      <c r="N93" s="75">
        <v>121.9</v>
      </c>
      <c r="O93" s="75">
        <v>0</v>
      </c>
      <c r="P93" s="93">
        <f t="shared" si="61"/>
        <v>0.13925062828421295</v>
      </c>
      <c r="Q93" s="159"/>
      <c r="R93" s="160"/>
      <c r="S93" s="160"/>
      <c r="T93" s="160"/>
      <c r="U93" s="160"/>
      <c r="V93" s="160"/>
      <c r="W93" s="160"/>
    </row>
    <row r="94" spans="1:24" x14ac:dyDescent="0.25"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2"/>
    </row>
    <row r="95" spans="1:24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2"/>
    </row>
    <row r="96" spans="1:24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2"/>
    </row>
    <row r="97" spans="1:16" x14ac:dyDescent="0.25">
      <c r="A97" s="71"/>
      <c r="B97" s="71"/>
      <c r="C97" s="71"/>
      <c r="D97" s="71"/>
      <c r="E97" s="71"/>
    </row>
    <row r="98" spans="1:16" x14ac:dyDescent="0.25">
      <c r="A98" s="183"/>
      <c r="B98" s="184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4"/>
    </row>
    <row r="99" spans="1:16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4"/>
    </row>
    <row r="100" spans="1:16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4"/>
    </row>
    <row r="101" spans="1:16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4"/>
    </row>
    <row r="102" spans="1:16" x14ac:dyDescent="0.25">
      <c r="A102" s="73"/>
      <c r="B102" s="73"/>
      <c r="C102" s="73"/>
      <c r="D102" s="73"/>
      <c r="E102" s="73"/>
    </row>
  </sheetData>
  <mergeCells count="79">
    <mergeCell ref="Q40:AD40"/>
    <mergeCell ref="Q38:X38"/>
    <mergeCell ref="I65:I66"/>
    <mergeCell ref="J65:J66"/>
    <mergeCell ref="K65:K66"/>
    <mergeCell ref="L65:L66"/>
    <mergeCell ref="M65:M66"/>
    <mergeCell ref="Q39:AG39"/>
    <mergeCell ref="Q21:AH21"/>
    <mergeCell ref="Q26:Y26"/>
    <mergeCell ref="Q31:AE31"/>
    <mergeCell ref="Q33:Y33"/>
    <mergeCell ref="Q36:Y36"/>
    <mergeCell ref="Q27:Y27"/>
    <mergeCell ref="Q23:T23"/>
    <mergeCell ref="Q24:T24"/>
    <mergeCell ref="Q25:AC25"/>
    <mergeCell ref="Q32:Z32"/>
    <mergeCell ref="A4:A6"/>
    <mergeCell ref="B4:B6"/>
    <mergeCell ref="C4:C6"/>
    <mergeCell ref="C9:C11"/>
    <mergeCell ref="C12:C13"/>
    <mergeCell ref="A9:A15"/>
    <mergeCell ref="B9:B15"/>
    <mergeCell ref="C14:C15"/>
    <mergeCell ref="D4:D6"/>
    <mergeCell ref="E4:E6"/>
    <mergeCell ref="F4:J4"/>
    <mergeCell ref="F5:F6"/>
    <mergeCell ref="G5:J5"/>
    <mergeCell ref="A98:B98"/>
    <mergeCell ref="Q61:AB61"/>
    <mergeCell ref="Q62:AI62"/>
    <mergeCell ref="Q58:Z58"/>
    <mergeCell ref="Q60:Z60"/>
    <mergeCell ref="A87:P87"/>
    <mergeCell ref="N65:N66"/>
    <mergeCell ref="O65:O66"/>
    <mergeCell ref="P65:P66"/>
    <mergeCell ref="A65:A66"/>
    <mergeCell ref="B65:B66"/>
    <mergeCell ref="F65:F66"/>
    <mergeCell ref="G65:G66"/>
    <mergeCell ref="H65:H66"/>
    <mergeCell ref="A64:P64"/>
    <mergeCell ref="Q93:W93"/>
    <mergeCell ref="A2:P3"/>
    <mergeCell ref="F9:F15"/>
    <mergeCell ref="G9:G15"/>
    <mergeCell ref="H9:H15"/>
    <mergeCell ref="I9:I15"/>
    <mergeCell ref="J9:J15"/>
    <mergeCell ref="K9:K15"/>
    <mergeCell ref="L9:L15"/>
    <mergeCell ref="M9:M15"/>
    <mergeCell ref="N9:N15"/>
    <mergeCell ref="O9:O15"/>
    <mergeCell ref="P9:P15"/>
    <mergeCell ref="A8:P8"/>
    <mergeCell ref="D9:D11"/>
    <mergeCell ref="D12:D13"/>
    <mergeCell ref="D14:D15"/>
    <mergeCell ref="Q92:W92"/>
    <mergeCell ref="Q89:W89"/>
    <mergeCell ref="P4:P6"/>
    <mergeCell ref="A16:P16"/>
    <mergeCell ref="A55:P55"/>
    <mergeCell ref="Q19:T19"/>
    <mergeCell ref="Q20:AF20"/>
    <mergeCell ref="Q37:Y37"/>
    <mergeCell ref="Q34:Z34"/>
    <mergeCell ref="Q35:X35"/>
    <mergeCell ref="E9:E11"/>
    <mergeCell ref="E12:E13"/>
    <mergeCell ref="E14:E15"/>
    <mergeCell ref="K4:O4"/>
    <mergeCell ref="K5:K6"/>
    <mergeCell ref="L5:O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3"/>
  <sheetViews>
    <sheetView topLeftCell="A94" workbookViewId="0">
      <selection activeCell="J230" sqref="J230"/>
    </sheetView>
  </sheetViews>
  <sheetFormatPr defaultColWidth="9.140625" defaultRowHeight="15" x14ac:dyDescent="0.25"/>
  <cols>
    <col min="1" max="1" width="11" style="3" customWidth="1"/>
    <col min="2" max="2" width="33.85546875" style="3" customWidth="1"/>
    <col min="3" max="3" width="18" style="3" customWidth="1"/>
    <col min="4" max="4" width="15" style="3" customWidth="1"/>
    <col min="5" max="9" width="13.5703125" style="3" customWidth="1"/>
    <col min="10" max="10" width="81.85546875" style="3" customWidth="1"/>
    <col min="11" max="11" width="11.5703125" style="3" bestFit="1" customWidth="1"/>
    <col min="12" max="12" width="4.7109375" style="3" bestFit="1" customWidth="1"/>
    <col min="13" max="13" width="10.140625" style="3" bestFit="1" customWidth="1"/>
    <col min="14" max="14" width="11.5703125" style="3" bestFit="1" customWidth="1"/>
    <col min="15" max="16" width="9.140625" style="3"/>
    <col min="17" max="17" width="9.42578125" style="3" bestFit="1" customWidth="1"/>
    <col min="18" max="18" width="7.140625" style="3" customWidth="1"/>
    <col min="19" max="19" width="9.42578125" style="3" hidden="1" customWidth="1"/>
    <col min="20" max="20" width="3.42578125" style="3" customWidth="1"/>
    <col min="21" max="21" width="9.42578125" style="3" hidden="1" customWidth="1"/>
    <col min="22" max="26" width="9.140625" style="3" hidden="1" customWidth="1"/>
    <col min="27" max="27" width="8" style="3" customWidth="1"/>
    <col min="28" max="29" width="9.140625" style="3" hidden="1" customWidth="1"/>
    <col min="30" max="16384" width="9.140625" style="3"/>
  </cols>
  <sheetData>
    <row r="1" spans="1:21" ht="15.75" x14ac:dyDescent="0.25">
      <c r="A1" s="196" t="s">
        <v>15</v>
      </c>
      <c r="B1" s="174" t="s">
        <v>16</v>
      </c>
      <c r="C1" s="174" t="s">
        <v>17</v>
      </c>
      <c r="D1" s="174" t="s">
        <v>18</v>
      </c>
      <c r="E1" s="174" t="s">
        <v>19</v>
      </c>
      <c r="F1" s="174"/>
      <c r="G1" s="174"/>
      <c r="H1" s="174"/>
      <c r="I1" s="226"/>
      <c r="J1" s="228" t="s">
        <v>185</v>
      </c>
      <c r="K1" s="46"/>
      <c r="L1" s="2"/>
      <c r="M1" s="2"/>
      <c r="N1" s="2"/>
      <c r="O1" s="2"/>
      <c r="P1" s="2"/>
      <c r="Q1" s="2"/>
      <c r="R1" s="2"/>
    </row>
    <row r="2" spans="1:21" ht="15.75" x14ac:dyDescent="0.25">
      <c r="A2" s="190"/>
      <c r="B2" s="175"/>
      <c r="C2" s="175"/>
      <c r="D2" s="175"/>
      <c r="E2" s="175" t="s">
        <v>20</v>
      </c>
      <c r="F2" s="175" t="s">
        <v>21</v>
      </c>
      <c r="G2" s="175"/>
      <c r="H2" s="175"/>
      <c r="I2" s="227"/>
      <c r="J2" s="229"/>
      <c r="K2" s="46"/>
      <c r="L2" s="2"/>
      <c r="M2" s="2"/>
      <c r="N2" s="2"/>
      <c r="O2" s="2"/>
      <c r="P2" s="2"/>
      <c r="Q2" s="2"/>
      <c r="R2" s="2"/>
    </row>
    <row r="3" spans="1:21" ht="15.75" x14ac:dyDescent="0.25">
      <c r="A3" s="190"/>
      <c r="B3" s="175"/>
      <c r="C3" s="175"/>
      <c r="D3" s="175"/>
      <c r="E3" s="175"/>
      <c r="F3" s="43" t="s">
        <v>0</v>
      </c>
      <c r="G3" s="43" t="s">
        <v>1</v>
      </c>
      <c r="H3" s="43" t="s">
        <v>2</v>
      </c>
      <c r="I3" s="4" t="s">
        <v>3</v>
      </c>
      <c r="J3" s="229"/>
      <c r="K3" s="46"/>
      <c r="L3" s="2"/>
      <c r="M3" s="2"/>
      <c r="N3" s="2"/>
      <c r="O3" s="2"/>
      <c r="P3" s="2"/>
      <c r="Q3" s="2"/>
      <c r="R3" s="2"/>
    </row>
    <row r="4" spans="1:21" ht="15.75" x14ac:dyDescent="0.25">
      <c r="A4" s="45">
        <v>1</v>
      </c>
      <c r="B4" s="43">
        <v>2</v>
      </c>
      <c r="C4" s="43">
        <v>3</v>
      </c>
      <c r="D4" s="4">
        <v>4</v>
      </c>
      <c r="E4" s="43">
        <v>5</v>
      </c>
      <c r="F4" s="43">
        <v>6</v>
      </c>
      <c r="G4" s="43">
        <v>7</v>
      </c>
      <c r="H4" s="43">
        <v>8</v>
      </c>
      <c r="I4" s="4">
        <v>9</v>
      </c>
      <c r="J4" s="230"/>
      <c r="K4" s="46"/>
      <c r="L4" s="2"/>
      <c r="M4" s="2"/>
      <c r="N4" s="2"/>
      <c r="O4" s="2"/>
      <c r="P4" s="2"/>
      <c r="Q4" s="2"/>
      <c r="R4" s="2"/>
    </row>
    <row r="5" spans="1:21" ht="15.75" x14ac:dyDescent="0.25">
      <c r="A5" s="33" t="s">
        <v>106</v>
      </c>
      <c r="B5" s="5"/>
      <c r="C5" s="5"/>
      <c r="D5" s="5"/>
      <c r="E5" s="5"/>
      <c r="F5" s="5"/>
      <c r="G5" s="5"/>
      <c r="H5" s="5"/>
      <c r="I5" s="52"/>
      <c r="J5" s="53"/>
      <c r="K5" s="46"/>
      <c r="L5" s="2"/>
      <c r="M5" s="2"/>
      <c r="N5" s="2"/>
      <c r="O5" s="2"/>
      <c r="P5" s="2"/>
      <c r="Q5" s="2"/>
      <c r="R5" s="2"/>
    </row>
    <row r="6" spans="1:21" ht="15.75" x14ac:dyDescent="0.25">
      <c r="A6" s="35"/>
      <c r="B6" s="7"/>
      <c r="C6" s="7"/>
      <c r="D6" s="7"/>
      <c r="E6" s="7"/>
      <c r="F6" s="7"/>
      <c r="G6" s="7"/>
      <c r="H6" s="7"/>
      <c r="I6" s="6"/>
      <c r="J6" s="51"/>
      <c r="K6" s="49"/>
      <c r="L6" s="49"/>
      <c r="M6" s="49"/>
      <c r="N6" s="49"/>
      <c r="O6" s="49"/>
      <c r="P6" s="2"/>
      <c r="Q6" s="2"/>
      <c r="R6" s="2"/>
    </row>
    <row r="7" spans="1:21" ht="15.75" x14ac:dyDescent="0.25">
      <c r="A7" s="208"/>
      <c r="B7" s="211" t="s">
        <v>22</v>
      </c>
      <c r="C7" s="214" t="s">
        <v>107</v>
      </c>
      <c r="D7" s="4">
        <v>2019</v>
      </c>
      <c r="E7" s="28" t="e">
        <f>'Отчет за 2019'!K9-#REF!</f>
        <v>#REF!</v>
      </c>
      <c r="F7" s="28" t="e">
        <f>'Отчет за 2019'!L9-#REF!</f>
        <v>#REF!</v>
      </c>
      <c r="G7" s="28" t="e">
        <f>'Отчет за 2019'!M9-#REF!</f>
        <v>#REF!</v>
      </c>
      <c r="H7" s="28" t="e">
        <f>'Отчет за 2019'!N9-#REF!</f>
        <v>#REF!</v>
      </c>
      <c r="I7" s="28" t="e">
        <f>'Отчет за 2019'!O9-#REF!</f>
        <v>#REF!</v>
      </c>
      <c r="J7" s="29"/>
      <c r="K7" s="40"/>
      <c r="L7" s="40"/>
      <c r="M7" s="40"/>
      <c r="N7" s="40"/>
      <c r="O7" s="40"/>
      <c r="P7" s="40"/>
      <c r="Q7" s="41"/>
      <c r="R7" s="41"/>
      <c r="S7" s="41"/>
      <c r="T7" s="41"/>
      <c r="U7" s="41"/>
    </row>
    <row r="8" spans="1:21" ht="15.75" x14ac:dyDescent="0.25">
      <c r="A8" s="209"/>
      <c r="B8" s="212"/>
      <c r="C8" s="215"/>
      <c r="D8" s="4">
        <v>2020</v>
      </c>
      <c r="E8" s="28" t="e">
        <f>'Отчет за 2019'!K10-#REF!</f>
        <v>#REF!</v>
      </c>
      <c r="F8" s="28" t="e">
        <f>'Отчет за 2019'!L10-#REF!</f>
        <v>#REF!</v>
      </c>
      <c r="G8" s="28" t="e">
        <f>'Отчет за 2019'!M10-#REF!</f>
        <v>#REF!</v>
      </c>
      <c r="H8" s="28" t="e">
        <f>'Отчет за 2019'!N10-#REF!</f>
        <v>#REF!</v>
      </c>
      <c r="I8" s="28" t="e">
        <f>'Отчет за 2019'!O10-#REF!</f>
        <v>#REF!</v>
      </c>
      <c r="J8" s="29"/>
      <c r="K8" s="40"/>
      <c r="L8" s="40"/>
      <c r="M8" s="40"/>
      <c r="N8" s="40"/>
      <c r="O8" s="40"/>
      <c r="P8" s="2"/>
      <c r="Q8" s="41"/>
      <c r="R8" s="41"/>
      <c r="S8" s="41"/>
      <c r="T8" s="41"/>
      <c r="U8" s="41"/>
    </row>
    <row r="9" spans="1:21" ht="15.75" x14ac:dyDescent="0.25">
      <c r="A9" s="209"/>
      <c r="B9" s="212"/>
      <c r="C9" s="215"/>
      <c r="D9" s="4">
        <v>2021</v>
      </c>
      <c r="E9" s="28" t="e">
        <f>'Отчет за 2019'!K11-#REF!</f>
        <v>#REF!</v>
      </c>
      <c r="F9" s="28" t="e">
        <f>'Отчет за 2019'!L11-#REF!</f>
        <v>#REF!</v>
      </c>
      <c r="G9" s="28" t="e">
        <f>'Отчет за 2019'!M11-#REF!</f>
        <v>#REF!</v>
      </c>
      <c r="H9" s="28" t="e">
        <f>'Отчет за 2019'!N11-#REF!</f>
        <v>#REF!</v>
      </c>
      <c r="I9" s="28" t="e">
        <f>'Отчет за 2019'!O11-#REF!</f>
        <v>#REF!</v>
      </c>
      <c r="J9" s="29"/>
      <c r="K9" s="40"/>
      <c r="L9" s="40"/>
      <c r="M9" s="40"/>
      <c r="N9" s="40"/>
      <c r="O9" s="40"/>
      <c r="P9" s="2"/>
      <c r="Q9" s="41"/>
      <c r="R9" s="41"/>
      <c r="S9" s="41"/>
      <c r="T9" s="41"/>
      <c r="U9" s="41"/>
    </row>
    <row r="10" spans="1:21" ht="15.75" x14ac:dyDescent="0.25">
      <c r="A10" s="209"/>
      <c r="B10" s="212"/>
      <c r="C10" s="215"/>
      <c r="D10" s="4">
        <v>2022</v>
      </c>
      <c r="E10" s="28" t="e">
        <f>'Отчет за 2019'!K12-#REF!</f>
        <v>#REF!</v>
      </c>
      <c r="F10" s="28" t="e">
        <f>'Отчет за 2019'!L12-#REF!</f>
        <v>#REF!</v>
      </c>
      <c r="G10" s="28" t="e">
        <f>'Отчет за 2019'!M12-#REF!</f>
        <v>#REF!</v>
      </c>
      <c r="H10" s="28" t="e">
        <f>'Отчет за 2019'!N12-#REF!</f>
        <v>#REF!</v>
      </c>
      <c r="I10" s="28" t="e">
        <f>'Отчет за 2019'!O12-#REF!</f>
        <v>#REF!</v>
      </c>
      <c r="J10" s="29"/>
      <c r="K10" s="40"/>
      <c r="L10" s="40"/>
      <c r="M10" s="40"/>
      <c r="N10" s="40"/>
      <c r="O10" s="40"/>
      <c r="P10" s="2"/>
      <c r="Q10" s="41"/>
      <c r="R10" s="41"/>
      <c r="S10" s="41"/>
      <c r="T10" s="41"/>
      <c r="U10" s="41"/>
    </row>
    <row r="11" spans="1:21" ht="15.75" x14ac:dyDescent="0.25">
      <c r="A11" s="209"/>
      <c r="B11" s="212"/>
      <c r="C11" s="215"/>
      <c r="D11" s="4">
        <v>2023</v>
      </c>
      <c r="E11" s="28" t="e">
        <f>'Отчет за 2019'!K13-#REF!</f>
        <v>#REF!</v>
      </c>
      <c r="F11" s="28" t="e">
        <f>'Отчет за 2019'!L13-#REF!</f>
        <v>#REF!</v>
      </c>
      <c r="G11" s="28" t="e">
        <f>'Отчет за 2019'!M13-#REF!</f>
        <v>#REF!</v>
      </c>
      <c r="H11" s="28" t="e">
        <f>'Отчет за 2019'!N13-#REF!</f>
        <v>#REF!</v>
      </c>
      <c r="I11" s="28" t="e">
        <f>'Отчет за 2019'!O13-#REF!</f>
        <v>#REF!</v>
      </c>
      <c r="J11" s="29"/>
      <c r="K11" s="40"/>
      <c r="L11" s="40"/>
      <c r="M11" s="40"/>
      <c r="N11" s="40"/>
      <c r="O11" s="40"/>
      <c r="P11" s="2"/>
      <c r="Q11" s="41"/>
      <c r="R11" s="41"/>
      <c r="S11" s="41"/>
      <c r="T11" s="41"/>
      <c r="U11" s="41"/>
    </row>
    <row r="12" spans="1:21" ht="15.75" x14ac:dyDescent="0.25">
      <c r="A12" s="209"/>
      <c r="B12" s="212"/>
      <c r="C12" s="215"/>
      <c r="D12" s="4" t="s">
        <v>26</v>
      </c>
      <c r="E12" s="28" t="e">
        <f>'Отчет за 2019'!K14-#REF!</f>
        <v>#REF!</v>
      </c>
      <c r="F12" s="28" t="e">
        <f>'Отчет за 2019'!L14-#REF!</f>
        <v>#REF!</v>
      </c>
      <c r="G12" s="28" t="e">
        <f>'Отчет за 2019'!M14-#REF!</f>
        <v>#REF!</v>
      </c>
      <c r="H12" s="28" t="e">
        <f>'Отчет за 2019'!N14-#REF!</f>
        <v>#REF!</v>
      </c>
      <c r="I12" s="28" t="e">
        <f>'Отчет за 2019'!O14-#REF!</f>
        <v>#REF!</v>
      </c>
      <c r="J12" s="29"/>
      <c r="K12" s="40"/>
      <c r="L12" s="40"/>
      <c r="M12" s="40"/>
      <c r="N12" s="40"/>
      <c r="O12" s="40"/>
      <c r="P12" s="2"/>
      <c r="Q12" s="41"/>
      <c r="R12" s="41"/>
      <c r="S12" s="41"/>
      <c r="T12" s="41"/>
      <c r="U12" s="41"/>
    </row>
    <row r="13" spans="1:21" ht="15.75" x14ac:dyDescent="0.25">
      <c r="A13" s="210"/>
      <c r="B13" s="213"/>
      <c r="C13" s="216"/>
      <c r="D13" s="4" t="s">
        <v>27</v>
      </c>
      <c r="E13" s="28" t="e">
        <f>'Отчет за 2019'!K15-#REF!</f>
        <v>#REF!</v>
      </c>
      <c r="F13" s="28" t="e">
        <f>'Отчет за 2019'!L15-#REF!</f>
        <v>#REF!</v>
      </c>
      <c r="G13" s="28" t="e">
        <f>'Отчет за 2019'!M15-#REF!</f>
        <v>#REF!</v>
      </c>
      <c r="H13" s="28" t="e">
        <f>'Отчет за 2019'!N15-#REF!</f>
        <v>#REF!</v>
      </c>
      <c r="I13" s="28" t="e">
        <f>'Отчет за 2019'!O15-#REF!</f>
        <v>#REF!</v>
      </c>
      <c r="J13" s="29"/>
      <c r="K13" s="40"/>
      <c r="L13" s="40"/>
      <c r="M13" s="40"/>
      <c r="N13" s="40"/>
      <c r="O13" s="40"/>
      <c r="P13" s="2"/>
      <c r="Q13" s="41"/>
      <c r="R13" s="41"/>
      <c r="S13" s="41"/>
      <c r="T13" s="41"/>
      <c r="U13" s="41"/>
    </row>
    <row r="14" spans="1:21" ht="33" customHeight="1" thickBot="1" x14ac:dyDescent="0.3">
      <c r="A14" s="217" t="s">
        <v>28</v>
      </c>
      <c r="B14" s="218"/>
      <c r="C14" s="218"/>
      <c r="D14" s="218"/>
      <c r="E14" s="218"/>
      <c r="F14" s="218"/>
      <c r="G14" s="218"/>
      <c r="H14" s="218"/>
      <c r="I14" s="218"/>
      <c r="J14" s="57"/>
      <c r="K14" s="46"/>
      <c r="L14" s="2"/>
      <c r="M14" s="2"/>
      <c r="N14" s="2"/>
      <c r="O14" s="2"/>
      <c r="P14" s="2"/>
      <c r="Q14" s="2"/>
      <c r="R14" s="2"/>
    </row>
    <row r="15" spans="1:21" ht="15.75" x14ac:dyDescent="0.25">
      <c r="A15" s="201">
        <v>1</v>
      </c>
      <c r="B15" s="220" t="s">
        <v>29</v>
      </c>
      <c r="C15" s="220" t="s">
        <v>23</v>
      </c>
      <c r="D15" s="8">
        <v>2019</v>
      </c>
      <c r="E15" s="28" t="e">
        <f>'Отчет за 2019'!K17-#REF!</f>
        <v>#REF!</v>
      </c>
      <c r="F15" s="28" t="e">
        <f>'Отчет за 2019'!L17-#REF!</f>
        <v>#REF!</v>
      </c>
      <c r="G15" s="28" t="e">
        <f>'Отчет за 2019'!M17-#REF!</f>
        <v>#REF!</v>
      </c>
      <c r="H15" s="28" t="e">
        <f>'Отчет за 2019'!N17-#REF!</f>
        <v>#REF!</v>
      </c>
      <c r="I15" s="28" t="e">
        <f>'Отчет за 2019'!O17-#REF!</f>
        <v>#REF!</v>
      </c>
      <c r="J15" s="50"/>
      <c r="K15" s="46"/>
      <c r="L15" s="2"/>
      <c r="M15" s="2"/>
      <c r="N15" s="2"/>
      <c r="O15" s="2"/>
      <c r="P15" s="2"/>
      <c r="Q15" s="2"/>
      <c r="R15" s="2"/>
    </row>
    <row r="16" spans="1:21" ht="15.75" x14ac:dyDescent="0.25">
      <c r="A16" s="202"/>
      <c r="B16" s="221"/>
      <c r="C16" s="221"/>
      <c r="D16" s="4">
        <v>2020</v>
      </c>
      <c r="E16" s="28" t="e">
        <f>'Отчет за 2019'!#REF!-#REF!</f>
        <v>#REF!</v>
      </c>
      <c r="F16" s="28" t="e">
        <f>'Отчет за 2019'!#REF!-#REF!</f>
        <v>#REF!</v>
      </c>
      <c r="G16" s="28" t="e">
        <f>'Отчет за 2019'!#REF!-#REF!</f>
        <v>#REF!</v>
      </c>
      <c r="H16" s="28" t="e">
        <f>'Отчет за 2019'!#REF!-#REF!</f>
        <v>#REF!</v>
      </c>
      <c r="I16" s="28" t="e">
        <f>'Отчет за 2019'!#REF!-#REF!</f>
        <v>#REF!</v>
      </c>
      <c r="J16" s="29"/>
      <c r="K16" s="46"/>
      <c r="L16" s="10"/>
      <c r="M16" s="2"/>
      <c r="N16" s="2"/>
      <c r="O16" s="2"/>
      <c r="P16" s="2"/>
      <c r="Q16" s="2"/>
      <c r="R16" s="2"/>
    </row>
    <row r="17" spans="1:28" ht="15.75" x14ac:dyDescent="0.25">
      <c r="A17" s="202"/>
      <c r="B17" s="221"/>
      <c r="C17" s="221"/>
      <c r="D17" s="4">
        <v>2021</v>
      </c>
      <c r="E17" s="28" t="e">
        <f>'Отчет за 2019'!#REF!-#REF!</f>
        <v>#REF!</v>
      </c>
      <c r="F17" s="28" t="e">
        <f>'Отчет за 2019'!#REF!-#REF!</f>
        <v>#REF!</v>
      </c>
      <c r="G17" s="28" t="e">
        <f>'Отчет за 2019'!#REF!-#REF!</f>
        <v>#REF!</v>
      </c>
      <c r="H17" s="28" t="e">
        <f>'Отчет за 2019'!#REF!-#REF!</f>
        <v>#REF!</v>
      </c>
      <c r="I17" s="28" t="e">
        <f>'Отчет за 2019'!#REF!-#REF!</f>
        <v>#REF!</v>
      </c>
      <c r="J17" s="29"/>
      <c r="K17" s="46"/>
      <c r="L17" s="2"/>
      <c r="M17" s="2"/>
      <c r="N17" s="2"/>
      <c r="O17" s="2"/>
      <c r="P17" s="2"/>
      <c r="Q17" s="2"/>
      <c r="R17" s="2"/>
    </row>
    <row r="18" spans="1:28" ht="15.75" x14ac:dyDescent="0.25">
      <c r="A18" s="202"/>
      <c r="B18" s="221"/>
      <c r="C18" s="221"/>
      <c r="D18" s="4">
        <v>2022</v>
      </c>
      <c r="E18" s="28" t="e">
        <f>'Отчет за 2019'!#REF!-#REF!</f>
        <v>#REF!</v>
      </c>
      <c r="F18" s="28" t="e">
        <f>'Отчет за 2019'!#REF!-#REF!</f>
        <v>#REF!</v>
      </c>
      <c r="G18" s="28" t="e">
        <f>'Отчет за 2019'!#REF!-#REF!</f>
        <v>#REF!</v>
      </c>
      <c r="H18" s="28" t="e">
        <f>'Отчет за 2019'!#REF!-#REF!</f>
        <v>#REF!</v>
      </c>
      <c r="I18" s="28" t="e">
        <f>'Отчет за 2019'!#REF!-#REF!</f>
        <v>#REF!</v>
      </c>
      <c r="J18" s="29"/>
      <c r="K18" s="46"/>
      <c r="L18" s="2"/>
      <c r="M18" s="2"/>
      <c r="N18" s="2"/>
      <c r="O18" s="2"/>
      <c r="P18" s="2"/>
      <c r="Q18" s="2"/>
      <c r="R18" s="2"/>
    </row>
    <row r="19" spans="1:28" ht="15.75" x14ac:dyDescent="0.25">
      <c r="A19" s="202"/>
      <c r="B19" s="221"/>
      <c r="C19" s="221"/>
      <c r="D19" s="4">
        <v>2023</v>
      </c>
      <c r="E19" s="28" t="e">
        <f>'Отчет за 2019'!#REF!-#REF!</f>
        <v>#REF!</v>
      </c>
      <c r="F19" s="28" t="e">
        <f>'Отчет за 2019'!#REF!-#REF!</f>
        <v>#REF!</v>
      </c>
      <c r="G19" s="28" t="e">
        <f>'Отчет за 2019'!#REF!-#REF!</f>
        <v>#REF!</v>
      </c>
      <c r="H19" s="28" t="e">
        <f>'Отчет за 2019'!#REF!-#REF!</f>
        <v>#REF!</v>
      </c>
      <c r="I19" s="28" t="e">
        <f>'Отчет за 2019'!#REF!-#REF!</f>
        <v>#REF!</v>
      </c>
      <c r="J19" s="29"/>
      <c r="K19" s="46"/>
      <c r="L19" s="2"/>
      <c r="M19" s="2"/>
      <c r="N19" s="2"/>
      <c r="O19" s="2"/>
      <c r="P19" s="2"/>
      <c r="Q19" s="2"/>
      <c r="R19" s="2"/>
    </row>
    <row r="20" spans="1:28" ht="15.75" x14ac:dyDescent="0.25">
      <c r="A20" s="202"/>
      <c r="B20" s="221"/>
      <c r="C20" s="221"/>
      <c r="D20" s="4" t="s">
        <v>26</v>
      </c>
      <c r="E20" s="28" t="e">
        <f>'Отчет за 2019'!#REF!-#REF!</f>
        <v>#REF!</v>
      </c>
      <c r="F20" s="28" t="e">
        <f>'Отчет за 2019'!#REF!-#REF!</f>
        <v>#REF!</v>
      </c>
      <c r="G20" s="28" t="e">
        <f>'Отчет за 2019'!#REF!-#REF!</f>
        <v>#REF!</v>
      </c>
      <c r="H20" s="28" t="e">
        <f>'Отчет за 2019'!#REF!-#REF!</f>
        <v>#REF!</v>
      </c>
      <c r="I20" s="28" t="e">
        <f>'Отчет за 2019'!#REF!-#REF!</f>
        <v>#REF!</v>
      </c>
      <c r="J20" s="29"/>
      <c r="K20" s="46"/>
      <c r="L20" s="2"/>
      <c r="M20" s="2"/>
      <c r="N20" s="2"/>
      <c r="O20" s="2"/>
      <c r="P20" s="2"/>
      <c r="Q20" s="2"/>
      <c r="R20" s="2"/>
    </row>
    <row r="21" spans="1:28" ht="42" customHeight="1" thickBot="1" x14ac:dyDescent="0.3">
      <c r="A21" s="219"/>
      <c r="B21" s="221"/>
      <c r="C21" s="221"/>
      <c r="D21" s="11" t="s">
        <v>27</v>
      </c>
      <c r="E21" s="28" t="e">
        <f>'Отчет за 2019'!#REF!-#REF!</f>
        <v>#REF!</v>
      </c>
      <c r="F21" s="28" t="e">
        <f>'Отчет за 2019'!#REF!-#REF!</f>
        <v>#REF!</v>
      </c>
      <c r="G21" s="28" t="e">
        <f>'Отчет за 2019'!#REF!-#REF!</f>
        <v>#REF!</v>
      </c>
      <c r="H21" s="28" t="e">
        <f>'Отчет за 2019'!#REF!-#REF!</f>
        <v>#REF!</v>
      </c>
      <c r="I21" s="28" t="e">
        <f>'Отчет за 2019'!#REF!-#REF!</f>
        <v>#REF!</v>
      </c>
      <c r="J21" s="30"/>
      <c r="K21" s="46"/>
      <c r="L21" s="2"/>
      <c r="M21" s="2"/>
      <c r="N21" s="2"/>
      <c r="O21" s="2"/>
      <c r="P21" s="2"/>
      <c r="Q21" s="2"/>
      <c r="R21" s="2"/>
    </row>
    <row r="22" spans="1:28" ht="15.75" x14ac:dyDescent="0.25">
      <c r="A22" s="201" t="s">
        <v>4</v>
      </c>
      <c r="B22" s="174" t="s">
        <v>30</v>
      </c>
      <c r="C22" s="205" t="s">
        <v>23</v>
      </c>
      <c r="D22" s="42">
        <v>2019</v>
      </c>
      <c r="E22" s="28" t="e">
        <f>'Отчет за 2019'!K18-#REF!</f>
        <v>#REF!</v>
      </c>
      <c r="F22" s="28" t="e">
        <f>'Отчет за 2019'!L18-#REF!</f>
        <v>#REF!</v>
      </c>
      <c r="G22" s="28" t="e">
        <f>'Отчет за 2019'!M18-#REF!</f>
        <v>#REF!</v>
      </c>
      <c r="H22" s="28" t="e">
        <f>'Отчет за 2019'!N18-#REF!</f>
        <v>#REF!</v>
      </c>
      <c r="I22" s="28" t="e">
        <f>'Отчет за 2019'!O18-#REF!</f>
        <v>#REF!</v>
      </c>
      <c r="J22" s="50"/>
      <c r="K22" s="46"/>
      <c r="L22" s="2"/>
      <c r="M22" s="2"/>
      <c r="N22" s="2"/>
      <c r="O22" s="2"/>
      <c r="P22" s="2"/>
      <c r="Q22" s="2"/>
      <c r="R22" s="2"/>
    </row>
    <row r="23" spans="1:28" ht="15.75" x14ac:dyDescent="0.25">
      <c r="A23" s="202"/>
      <c r="B23" s="175"/>
      <c r="C23" s="206"/>
      <c r="D23" s="43">
        <v>2020</v>
      </c>
      <c r="E23" s="28" t="e">
        <f>'Отчет за 2019'!#REF!-#REF!</f>
        <v>#REF!</v>
      </c>
      <c r="F23" s="28" t="e">
        <f>'Отчет за 2019'!#REF!-#REF!</f>
        <v>#REF!</v>
      </c>
      <c r="G23" s="28" t="e">
        <f>'Отчет за 2019'!#REF!-#REF!</f>
        <v>#REF!</v>
      </c>
      <c r="H23" s="28" t="e">
        <f>'Отчет за 2019'!#REF!-#REF!</f>
        <v>#REF!</v>
      </c>
      <c r="I23" s="28" t="e">
        <f>'Отчет за 2019'!#REF!-#REF!</f>
        <v>#REF!</v>
      </c>
      <c r="J23" s="29"/>
      <c r="K23" s="46"/>
      <c r="L23" s="2"/>
      <c r="M23" s="2"/>
      <c r="N23" s="2"/>
      <c r="O23" s="2"/>
      <c r="P23" s="2"/>
      <c r="Q23" s="2"/>
      <c r="R23" s="2"/>
    </row>
    <row r="24" spans="1:28" ht="15.75" x14ac:dyDescent="0.25">
      <c r="A24" s="202"/>
      <c r="B24" s="175"/>
      <c r="C24" s="206"/>
      <c r="D24" s="43">
        <v>2021</v>
      </c>
      <c r="E24" s="28" t="e">
        <f>'Отчет за 2019'!#REF!-#REF!</f>
        <v>#REF!</v>
      </c>
      <c r="F24" s="28" t="e">
        <f>'Отчет за 2019'!#REF!-#REF!</f>
        <v>#REF!</v>
      </c>
      <c r="G24" s="28" t="e">
        <f>'Отчет за 2019'!#REF!-#REF!</f>
        <v>#REF!</v>
      </c>
      <c r="H24" s="28" t="e">
        <f>'Отчет за 2019'!#REF!-#REF!</f>
        <v>#REF!</v>
      </c>
      <c r="I24" s="28" t="e">
        <f>'Отчет за 2019'!#REF!-#REF!</f>
        <v>#REF!</v>
      </c>
      <c r="J24" s="29"/>
      <c r="K24" s="46"/>
      <c r="L24" s="2"/>
      <c r="M24" s="2"/>
      <c r="N24" s="2"/>
      <c r="O24" s="2"/>
      <c r="P24" s="2"/>
      <c r="Q24" s="2"/>
      <c r="R24" s="2"/>
    </row>
    <row r="25" spans="1:28" ht="15.75" x14ac:dyDescent="0.25">
      <c r="A25" s="202"/>
      <c r="B25" s="175"/>
      <c r="C25" s="206"/>
      <c r="D25" s="43">
        <v>2022</v>
      </c>
      <c r="E25" s="28" t="e">
        <f>'Отчет за 2019'!#REF!-#REF!</f>
        <v>#REF!</v>
      </c>
      <c r="F25" s="28" t="e">
        <f>'Отчет за 2019'!#REF!-#REF!</f>
        <v>#REF!</v>
      </c>
      <c r="G25" s="28" t="e">
        <f>'Отчет за 2019'!#REF!-#REF!</f>
        <v>#REF!</v>
      </c>
      <c r="H25" s="28" t="e">
        <f>'Отчет за 2019'!#REF!-#REF!</f>
        <v>#REF!</v>
      </c>
      <c r="I25" s="28" t="e">
        <f>'Отчет за 2019'!#REF!-#REF!</f>
        <v>#REF!</v>
      </c>
      <c r="J25" s="29"/>
      <c r="K25" s="46"/>
      <c r="L25" s="2"/>
      <c r="M25" s="2"/>
      <c r="N25" s="2"/>
      <c r="O25" s="2"/>
      <c r="P25" s="2"/>
      <c r="Q25" s="2"/>
      <c r="R25" s="2"/>
    </row>
    <row r="26" spans="1:28" ht="15.75" x14ac:dyDescent="0.25">
      <c r="A26" s="202"/>
      <c r="B26" s="175"/>
      <c r="C26" s="206"/>
      <c r="D26" s="43">
        <v>2023</v>
      </c>
      <c r="E26" s="28" t="e">
        <f>'Отчет за 2019'!#REF!-#REF!</f>
        <v>#REF!</v>
      </c>
      <c r="F26" s="28" t="e">
        <f>'Отчет за 2019'!#REF!-#REF!</f>
        <v>#REF!</v>
      </c>
      <c r="G26" s="28" t="e">
        <f>'Отчет за 2019'!#REF!-#REF!</f>
        <v>#REF!</v>
      </c>
      <c r="H26" s="28" t="e">
        <f>'Отчет за 2019'!#REF!-#REF!</f>
        <v>#REF!</v>
      </c>
      <c r="I26" s="28" t="e">
        <f>'Отчет за 2019'!#REF!-#REF!</f>
        <v>#REF!</v>
      </c>
      <c r="J26" s="29"/>
      <c r="K26" s="46"/>
      <c r="L26" s="2"/>
      <c r="M26" s="2"/>
      <c r="N26" s="2"/>
      <c r="O26" s="2"/>
      <c r="P26" s="2"/>
      <c r="Q26" s="2"/>
      <c r="R26" s="2"/>
    </row>
    <row r="27" spans="1:28" ht="15.75" x14ac:dyDescent="0.25">
      <c r="A27" s="202"/>
      <c r="B27" s="175"/>
      <c r="C27" s="206"/>
      <c r="D27" s="43" t="s">
        <v>26</v>
      </c>
      <c r="E27" s="28" t="e">
        <f>'Отчет за 2019'!#REF!-#REF!</f>
        <v>#REF!</v>
      </c>
      <c r="F27" s="28" t="e">
        <f>'Отчет за 2019'!#REF!-#REF!</f>
        <v>#REF!</v>
      </c>
      <c r="G27" s="28" t="e">
        <f>'Отчет за 2019'!#REF!-#REF!</f>
        <v>#REF!</v>
      </c>
      <c r="H27" s="28" t="e">
        <f>'Отчет за 2019'!#REF!-#REF!</f>
        <v>#REF!</v>
      </c>
      <c r="I27" s="28" t="e">
        <f>'Отчет за 2019'!#REF!-#REF!</f>
        <v>#REF!</v>
      </c>
      <c r="J27" s="29"/>
      <c r="K27" s="46"/>
      <c r="L27" s="2"/>
      <c r="M27" s="2"/>
      <c r="N27" s="2"/>
      <c r="O27" s="2"/>
      <c r="P27" s="2"/>
      <c r="Q27" s="2"/>
      <c r="R27" s="2"/>
    </row>
    <row r="28" spans="1:28" ht="103.5" customHeight="1" thickBot="1" x14ac:dyDescent="0.3">
      <c r="A28" s="203"/>
      <c r="B28" s="204"/>
      <c r="C28" s="207"/>
      <c r="D28" s="44" t="s">
        <v>27</v>
      </c>
      <c r="E28" s="28" t="e">
        <f>'Отчет за 2019'!#REF!-#REF!</f>
        <v>#REF!</v>
      </c>
      <c r="F28" s="28" t="e">
        <f>'Отчет за 2019'!#REF!-#REF!</f>
        <v>#REF!</v>
      </c>
      <c r="G28" s="28" t="e">
        <f>'Отчет за 2019'!#REF!-#REF!</f>
        <v>#REF!</v>
      </c>
      <c r="H28" s="28" t="e">
        <f>'Отчет за 2019'!#REF!-#REF!</f>
        <v>#REF!</v>
      </c>
      <c r="I28" s="28" t="e">
        <f>'Отчет за 2019'!#REF!-#REF!</f>
        <v>#REF!</v>
      </c>
      <c r="J28" s="30"/>
      <c r="K28" s="46"/>
      <c r="L28" s="2"/>
      <c r="M28" s="2"/>
      <c r="N28" s="2"/>
      <c r="O28" s="2"/>
      <c r="P28" s="2"/>
      <c r="Q28" s="2"/>
      <c r="R28" s="2"/>
    </row>
    <row r="29" spans="1:28" ht="138" customHeight="1" x14ac:dyDescent="0.25">
      <c r="A29" s="201" t="s">
        <v>136</v>
      </c>
      <c r="B29" s="174" t="s">
        <v>32</v>
      </c>
      <c r="C29" s="205" t="s">
        <v>23</v>
      </c>
      <c r="D29" s="8">
        <v>2019</v>
      </c>
      <c r="E29" s="28" t="e">
        <f>'Отчет за 2019'!K19-#REF!</f>
        <v>#REF!</v>
      </c>
      <c r="F29" s="28" t="e">
        <f>'Отчет за 2019'!L19-#REF!</f>
        <v>#REF!</v>
      </c>
      <c r="G29" s="28" t="e">
        <f>'Отчет за 2019'!M19-#REF!</f>
        <v>#REF!</v>
      </c>
      <c r="H29" s="28" t="e">
        <f>'Отчет за 2019'!N19-#REF!</f>
        <v>#REF!</v>
      </c>
      <c r="I29" s="28" t="e">
        <f>'Отчет за 2019'!O19-#REF!</f>
        <v>#REF!</v>
      </c>
      <c r="J29" s="55" t="s">
        <v>186</v>
      </c>
      <c r="K29" s="222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</row>
    <row r="30" spans="1:28" ht="16.5" thickBot="1" x14ac:dyDescent="0.3">
      <c r="A30" s="203"/>
      <c r="B30" s="204"/>
      <c r="C30" s="207"/>
      <c r="D30" s="14" t="s">
        <v>27</v>
      </c>
      <c r="E30" s="28" t="e">
        <f>'Отчет за 2019'!#REF!-#REF!</f>
        <v>#REF!</v>
      </c>
      <c r="F30" s="28" t="e">
        <f>'Отчет за 2019'!#REF!-#REF!</f>
        <v>#REF!</v>
      </c>
      <c r="G30" s="28" t="e">
        <f>'Отчет за 2019'!#REF!-#REF!</f>
        <v>#REF!</v>
      </c>
      <c r="H30" s="28" t="e">
        <f>'Отчет за 2019'!#REF!-#REF!</f>
        <v>#REF!</v>
      </c>
      <c r="I30" s="28" t="e">
        <f>'Отчет за 2019'!#REF!-#REF!</f>
        <v>#REF!</v>
      </c>
      <c r="J30" s="30"/>
      <c r="K30" s="46"/>
      <c r="L30" s="2"/>
      <c r="M30" s="2"/>
      <c r="N30" s="2"/>
      <c r="O30" s="2"/>
      <c r="P30" s="2"/>
      <c r="Q30" s="2"/>
      <c r="R30" s="2"/>
    </row>
    <row r="31" spans="1:28" ht="164.25" customHeight="1" x14ac:dyDescent="0.25">
      <c r="A31" s="201" t="s">
        <v>137</v>
      </c>
      <c r="B31" s="174" t="s">
        <v>33</v>
      </c>
      <c r="C31" s="205" t="s">
        <v>23</v>
      </c>
      <c r="D31" s="8">
        <v>2019</v>
      </c>
      <c r="E31" s="28" t="e">
        <f>'Отчет за 2019'!#REF!-#REF!</f>
        <v>#REF!</v>
      </c>
      <c r="F31" s="28" t="e">
        <f>'Отчет за 2019'!#REF!-#REF!</f>
        <v>#REF!</v>
      </c>
      <c r="G31" s="28" t="e">
        <f>'Отчет за 2019'!#REF!-#REF!</f>
        <v>#REF!</v>
      </c>
      <c r="H31" s="28" t="e">
        <f>'Отчет за 2019'!#REF!-#REF!</f>
        <v>#REF!</v>
      </c>
      <c r="I31" s="28" t="e">
        <f>'Отчет за 2019'!#REF!-#REF!</f>
        <v>#REF!</v>
      </c>
      <c r="J31" s="55" t="s">
        <v>187</v>
      </c>
      <c r="K31" s="224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</row>
    <row r="32" spans="1:28" ht="60" x14ac:dyDescent="0.25">
      <c r="A32" s="202"/>
      <c r="B32" s="175"/>
      <c r="C32" s="206"/>
      <c r="D32" s="4">
        <v>2020</v>
      </c>
      <c r="E32" s="28" t="e">
        <f>'Отчет за 2019'!#REF!-#REF!</f>
        <v>#REF!</v>
      </c>
      <c r="F32" s="28" t="e">
        <f>'Отчет за 2019'!#REF!-#REF!</f>
        <v>#REF!</v>
      </c>
      <c r="G32" s="28" t="e">
        <f>'Отчет за 2019'!#REF!-#REF!</f>
        <v>#REF!</v>
      </c>
      <c r="H32" s="28" t="e">
        <f>'Отчет за 2019'!#REF!-#REF!</f>
        <v>#REF!</v>
      </c>
      <c r="I32" s="28" t="e">
        <f>'Отчет за 2019'!#REF!-#REF!</f>
        <v>#REF!</v>
      </c>
      <c r="J32" s="29" t="s">
        <v>206</v>
      </c>
      <c r="K32" s="46"/>
      <c r="L32" s="2"/>
      <c r="M32" s="2"/>
      <c r="N32" s="2"/>
      <c r="O32" s="2"/>
      <c r="P32" s="2"/>
      <c r="Q32" s="2"/>
      <c r="R32" s="2"/>
    </row>
    <row r="33" spans="1:23" ht="16.5" thickBot="1" x14ac:dyDescent="0.3">
      <c r="A33" s="203"/>
      <c r="B33" s="204"/>
      <c r="C33" s="207"/>
      <c r="D33" s="14" t="s">
        <v>27</v>
      </c>
      <c r="E33" s="28" t="e">
        <f>'Отчет за 2019'!#REF!-#REF!</f>
        <v>#REF!</v>
      </c>
      <c r="F33" s="28" t="e">
        <f>'Отчет за 2019'!#REF!-#REF!</f>
        <v>#REF!</v>
      </c>
      <c r="G33" s="28" t="e">
        <f>'Отчет за 2019'!#REF!-#REF!</f>
        <v>#REF!</v>
      </c>
      <c r="H33" s="28" t="e">
        <f>'Отчет за 2019'!#REF!-#REF!</f>
        <v>#REF!</v>
      </c>
      <c r="I33" s="28" t="e">
        <f>'Отчет за 2019'!#REF!-#REF!</f>
        <v>#REF!</v>
      </c>
      <c r="J33" s="30"/>
      <c r="K33" s="46"/>
      <c r="L33" s="2"/>
      <c r="M33" s="2"/>
      <c r="N33" s="2"/>
      <c r="O33" s="2"/>
      <c r="P33" s="2"/>
      <c r="Q33" s="2"/>
      <c r="R33" s="2"/>
    </row>
    <row r="34" spans="1:23" ht="15.75" x14ac:dyDescent="0.25">
      <c r="A34" s="201" t="s">
        <v>138</v>
      </c>
      <c r="B34" s="174" t="s">
        <v>34</v>
      </c>
      <c r="C34" s="205" t="s">
        <v>23</v>
      </c>
      <c r="D34" s="8">
        <v>2019</v>
      </c>
      <c r="E34" s="28" t="e">
        <f>'Отчет за 2019'!#REF!-#REF!</f>
        <v>#REF!</v>
      </c>
      <c r="F34" s="28" t="e">
        <f>'Отчет за 2019'!#REF!-#REF!</f>
        <v>#REF!</v>
      </c>
      <c r="G34" s="28" t="e">
        <f>'Отчет за 2019'!#REF!-#REF!</f>
        <v>#REF!</v>
      </c>
      <c r="H34" s="28" t="e">
        <f>'Отчет за 2019'!#REF!-#REF!</f>
        <v>#REF!</v>
      </c>
      <c r="I34" s="28" t="e">
        <f>'Отчет за 2019'!#REF!-#REF!</f>
        <v>#REF!</v>
      </c>
      <c r="J34" s="50"/>
      <c r="K34" s="46"/>
      <c r="L34" s="2"/>
      <c r="M34" s="2"/>
      <c r="N34" s="2"/>
      <c r="O34" s="2"/>
      <c r="P34" s="2"/>
      <c r="Q34" s="2"/>
      <c r="R34" s="2"/>
    </row>
    <row r="35" spans="1:23" ht="45" x14ac:dyDescent="0.25">
      <c r="A35" s="202"/>
      <c r="B35" s="175"/>
      <c r="C35" s="206"/>
      <c r="D35" s="4">
        <v>2020</v>
      </c>
      <c r="E35" s="28" t="e">
        <f>'Отчет за 2019'!#REF!-#REF!</f>
        <v>#REF!</v>
      </c>
      <c r="F35" s="28" t="e">
        <f>'Отчет за 2019'!#REF!-#REF!</f>
        <v>#REF!</v>
      </c>
      <c r="G35" s="28" t="e">
        <f>'Отчет за 2019'!#REF!-#REF!</f>
        <v>#REF!</v>
      </c>
      <c r="H35" s="28" t="e">
        <f>'Отчет за 2019'!#REF!-#REF!</f>
        <v>#REF!</v>
      </c>
      <c r="I35" s="28" t="e">
        <f>'Отчет за 2019'!#REF!-#REF!</f>
        <v>#REF!</v>
      </c>
      <c r="J35" s="29" t="s">
        <v>188</v>
      </c>
      <c r="K35" s="46"/>
      <c r="L35" s="2"/>
      <c r="M35" s="2"/>
      <c r="N35" s="2"/>
      <c r="O35" s="2"/>
      <c r="P35" s="2"/>
      <c r="Q35" s="2"/>
      <c r="R35" s="2"/>
    </row>
    <row r="36" spans="1:23" ht="16.5" thickBot="1" x14ac:dyDescent="0.3">
      <c r="A36" s="203"/>
      <c r="B36" s="204"/>
      <c r="C36" s="207"/>
      <c r="D36" s="14" t="s">
        <v>27</v>
      </c>
      <c r="E36" s="28" t="e">
        <f>'Отчет за 2019'!K20-#REF!</f>
        <v>#REF!</v>
      </c>
      <c r="F36" s="28" t="e">
        <f>'Отчет за 2019'!L20-#REF!</f>
        <v>#REF!</v>
      </c>
      <c r="G36" s="28" t="e">
        <f>'Отчет за 2019'!M20-#REF!</f>
        <v>#REF!</v>
      </c>
      <c r="H36" s="28" t="e">
        <f>'Отчет за 2019'!N20-#REF!</f>
        <v>#REF!</v>
      </c>
      <c r="I36" s="28" t="e">
        <f>'Отчет за 2019'!O20-#REF!</f>
        <v>#REF!</v>
      </c>
      <c r="J36" s="30"/>
      <c r="K36" s="46"/>
      <c r="L36" s="2"/>
      <c r="M36" s="2"/>
      <c r="N36" s="2"/>
      <c r="O36" s="2"/>
      <c r="P36" s="2"/>
      <c r="Q36" s="2"/>
      <c r="R36" s="2"/>
    </row>
    <row r="37" spans="1:23" ht="15.75" x14ac:dyDescent="0.25">
      <c r="A37" s="201" t="s">
        <v>139</v>
      </c>
      <c r="B37" s="174" t="s">
        <v>35</v>
      </c>
      <c r="C37" s="205" t="s">
        <v>23</v>
      </c>
      <c r="D37" s="8">
        <v>2019</v>
      </c>
      <c r="E37" s="28" t="e">
        <f>'Отчет за 2019'!#REF!-#REF!</f>
        <v>#REF!</v>
      </c>
      <c r="F37" s="28" t="e">
        <f>'Отчет за 2019'!#REF!-#REF!</f>
        <v>#REF!</v>
      </c>
      <c r="G37" s="28" t="e">
        <f>'Отчет за 2019'!#REF!-#REF!</f>
        <v>#REF!</v>
      </c>
      <c r="H37" s="28" t="e">
        <f>'Отчет за 2019'!#REF!-#REF!</f>
        <v>#REF!</v>
      </c>
      <c r="I37" s="28" t="e">
        <f>'Отчет за 2019'!#REF!-#REF!</f>
        <v>#REF!</v>
      </c>
      <c r="J37" s="50"/>
      <c r="K37" s="222"/>
      <c r="L37" s="160"/>
      <c r="M37" s="160"/>
      <c r="N37" s="160"/>
      <c r="O37" s="2"/>
      <c r="P37" s="2"/>
      <c r="Q37" s="2"/>
      <c r="R37" s="2"/>
    </row>
    <row r="38" spans="1:23" ht="15.75" x14ac:dyDescent="0.25">
      <c r="A38" s="202"/>
      <c r="B38" s="175"/>
      <c r="C38" s="206"/>
      <c r="D38" s="4">
        <v>2020</v>
      </c>
      <c r="E38" s="28" t="e">
        <f>'Отчет за 2019'!#REF!-#REF!</f>
        <v>#REF!</v>
      </c>
      <c r="F38" s="28" t="e">
        <f>'Отчет за 2019'!#REF!-#REF!</f>
        <v>#REF!</v>
      </c>
      <c r="G38" s="28" t="e">
        <f>'Отчет за 2019'!#REF!-#REF!</f>
        <v>#REF!</v>
      </c>
      <c r="H38" s="28" t="e">
        <f>'Отчет за 2019'!#REF!-#REF!</f>
        <v>#REF!</v>
      </c>
      <c r="I38" s="28" t="e">
        <f>'Отчет за 2019'!#REF!-#REF!</f>
        <v>#REF!</v>
      </c>
      <c r="J38" s="231" t="s">
        <v>207</v>
      </c>
      <c r="K38" s="46"/>
      <c r="L38" s="2"/>
      <c r="M38" s="2"/>
      <c r="N38" s="2"/>
      <c r="O38" s="2"/>
      <c r="P38" s="2"/>
      <c r="Q38" s="2"/>
      <c r="R38" s="2"/>
    </row>
    <row r="39" spans="1:23" ht="15.75" x14ac:dyDescent="0.25">
      <c r="A39" s="202"/>
      <c r="B39" s="175"/>
      <c r="C39" s="206"/>
      <c r="D39" s="4">
        <v>2021</v>
      </c>
      <c r="E39" s="28" t="e">
        <f>'Отчет за 2019'!#REF!-#REF!</f>
        <v>#REF!</v>
      </c>
      <c r="F39" s="28" t="e">
        <f>'Отчет за 2019'!#REF!-#REF!</f>
        <v>#REF!</v>
      </c>
      <c r="G39" s="28" t="e">
        <f>'Отчет за 2019'!#REF!-#REF!</f>
        <v>#REF!</v>
      </c>
      <c r="H39" s="28" t="e">
        <f>'Отчет за 2019'!#REF!-#REF!</f>
        <v>#REF!</v>
      </c>
      <c r="I39" s="28" t="e">
        <f>'Отчет за 2019'!#REF!-#REF!</f>
        <v>#REF!</v>
      </c>
      <c r="J39" s="229"/>
      <c r="K39" s="46"/>
      <c r="L39" s="2"/>
      <c r="M39" s="2"/>
      <c r="N39" s="2"/>
      <c r="O39" s="2"/>
      <c r="P39" s="2"/>
      <c r="Q39" s="2"/>
      <c r="R39" s="2"/>
    </row>
    <row r="40" spans="1:23" ht="15.75" x14ac:dyDescent="0.25">
      <c r="A40" s="202"/>
      <c r="B40" s="175"/>
      <c r="C40" s="206"/>
      <c r="D40" s="4">
        <v>2022</v>
      </c>
      <c r="E40" s="28" t="e">
        <f>'Отчет за 2019'!#REF!-#REF!</f>
        <v>#REF!</v>
      </c>
      <c r="F40" s="28" t="e">
        <f>'Отчет за 2019'!#REF!-#REF!</f>
        <v>#REF!</v>
      </c>
      <c r="G40" s="28" t="e">
        <f>'Отчет за 2019'!#REF!-#REF!</f>
        <v>#REF!</v>
      </c>
      <c r="H40" s="28" t="e">
        <f>'Отчет за 2019'!#REF!-#REF!</f>
        <v>#REF!</v>
      </c>
      <c r="I40" s="28" t="e">
        <f>'Отчет за 2019'!#REF!-#REF!</f>
        <v>#REF!</v>
      </c>
      <c r="J40" s="229"/>
      <c r="K40" s="46"/>
      <c r="L40" s="2"/>
      <c r="M40" s="2"/>
      <c r="N40" s="2"/>
      <c r="O40" s="2"/>
      <c r="P40" s="2"/>
      <c r="Q40" s="2"/>
      <c r="R40" s="2"/>
    </row>
    <row r="41" spans="1:23" ht="15.75" x14ac:dyDescent="0.25">
      <c r="A41" s="202"/>
      <c r="B41" s="175"/>
      <c r="C41" s="206"/>
      <c r="D41" s="4">
        <v>2023</v>
      </c>
      <c r="E41" s="28" t="e">
        <f>'Отчет за 2019'!#REF!-#REF!</f>
        <v>#REF!</v>
      </c>
      <c r="F41" s="28" t="e">
        <f>'Отчет за 2019'!#REF!-#REF!</f>
        <v>#REF!</v>
      </c>
      <c r="G41" s="28" t="e">
        <f>'Отчет за 2019'!#REF!-#REF!</f>
        <v>#REF!</v>
      </c>
      <c r="H41" s="28" t="e">
        <f>'Отчет за 2019'!#REF!-#REF!</f>
        <v>#REF!</v>
      </c>
      <c r="I41" s="28" t="e">
        <f>'Отчет за 2019'!#REF!-#REF!</f>
        <v>#REF!</v>
      </c>
      <c r="J41" s="229"/>
      <c r="K41" s="46"/>
      <c r="L41" s="2"/>
      <c r="M41" s="2"/>
      <c r="N41" s="2"/>
      <c r="O41" s="2"/>
      <c r="P41" s="2"/>
      <c r="Q41" s="2"/>
      <c r="R41" s="2"/>
    </row>
    <row r="42" spans="1:23" ht="15.75" x14ac:dyDescent="0.25">
      <c r="A42" s="202"/>
      <c r="B42" s="175"/>
      <c r="C42" s="206"/>
      <c r="D42" s="4" t="s">
        <v>26</v>
      </c>
      <c r="E42" s="28" t="e">
        <f>'Отчет за 2019'!#REF!-#REF!</f>
        <v>#REF!</v>
      </c>
      <c r="F42" s="28" t="e">
        <f>'Отчет за 2019'!#REF!-#REF!</f>
        <v>#REF!</v>
      </c>
      <c r="G42" s="28" t="e">
        <f>'Отчет за 2019'!#REF!-#REF!</f>
        <v>#REF!</v>
      </c>
      <c r="H42" s="28" t="e">
        <f>'Отчет за 2019'!#REF!-#REF!</f>
        <v>#REF!</v>
      </c>
      <c r="I42" s="28" t="e">
        <f>'Отчет за 2019'!#REF!-#REF!</f>
        <v>#REF!</v>
      </c>
      <c r="J42" s="229"/>
      <c r="K42" s="46"/>
      <c r="L42" s="2"/>
      <c r="M42" s="2"/>
      <c r="N42" s="2"/>
      <c r="O42" s="2"/>
      <c r="P42" s="2"/>
      <c r="Q42" s="2"/>
      <c r="R42" s="2"/>
    </row>
    <row r="43" spans="1:23" ht="16.5" thickBot="1" x14ac:dyDescent="0.3">
      <c r="A43" s="203"/>
      <c r="B43" s="204"/>
      <c r="C43" s="207"/>
      <c r="D43" s="14" t="s">
        <v>27</v>
      </c>
      <c r="E43" s="28" t="e">
        <f>'Отчет за 2019'!K21-#REF!</f>
        <v>#REF!</v>
      </c>
      <c r="F43" s="28" t="e">
        <f>'Отчет за 2019'!L21-#REF!</f>
        <v>#REF!</v>
      </c>
      <c r="G43" s="28" t="e">
        <f>'Отчет за 2019'!M21-#REF!</f>
        <v>#REF!</v>
      </c>
      <c r="H43" s="28" t="e">
        <f>'Отчет за 2019'!N21-#REF!</f>
        <v>#REF!</v>
      </c>
      <c r="I43" s="28" t="e">
        <f>'Отчет за 2019'!O21-#REF!</f>
        <v>#REF!</v>
      </c>
      <c r="J43" s="232"/>
      <c r="K43" s="46"/>
      <c r="L43" s="2"/>
      <c r="M43" s="2"/>
      <c r="N43" s="2"/>
      <c r="O43" s="2"/>
      <c r="P43" s="2"/>
      <c r="Q43" s="2"/>
      <c r="R43" s="2"/>
    </row>
    <row r="44" spans="1:23" ht="15.75" x14ac:dyDescent="0.25">
      <c r="A44" s="202" t="s">
        <v>140</v>
      </c>
      <c r="B44" s="175" t="s">
        <v>36</v>
      </c>
      <c r="C44" s="206" t="s">
        <v>23</v>
      </c>
      <c r="D44" s="4">
        <v>2020</v>
      </c>
      <c r="E44" s="28" t="e">
        <f>'Отчет за 2019'!#REF!-#REF!</f>
        <v>#REF!</v>
      </c>
      <c r="F44" s="28" t="e">
        <f>'Отчет за 2019'!#REF!-#REF!</f>
        <v>#REF!</v>
      </c>
      <c r="G44" s="28" t="e">
        <f>'Отчет за 2019'!#REF!-#REF!</f>
        <v>#REF!</v>
      </c>
      <c r="H44" s="28" t="e">
        <f>'Отчет за 2019'!#REF!-#REF!</f>
        <v>#REF!</v>
      </c>
      <c r="I44" s="28" t="e">
        <f>'Отчет за 2019'!#REF!-#REF!</f>
        <v>#REF!</v>
      </c>
      <c r="J44" s="231" t="s">
        <v>207</v>
      </c>
      <c r="K44" s="46"/>
      <c r="L44" s="2"/>
      <c r="M44" s="2"/>
      <c r="N44" s="2"/>
      <c r="O44" s="2"/>
      <c r="P44" s="2"/>
      <c r="Q44" s="2"/>
      <c r="R44" s="2"/>
    </row>
    <row r="45" spans="1:23" ht="15.75" x14ac:dyDescent="0.25">
      <c r="A45" s="202"/>
      <c r="B45" s="175"/>
      <c r="C45" s="206"/>
      <c r="D45" s="4">
        <v>2023</v>
      </c>
      <c r="E45" s="28" t="e">
        <f>'Отчет за 2019'!#REF!-#REF!</f>
        <v>#REF!</v>
      </c>
      <c r="F45" s="28" t="e">
        <f>'Отчет за 2019'!#REF!-#REF!</f>
        <v>#REF!</v>
      </c>
      <c r="G45" s="28" t="e">
        <f>'Отчет за 2019'!#REF!-#REF!</f>
        <v>#REF!</v>
      </c>
      <c r="H45" s="28" t="e">
        <f>'Отчет за 2019'!#REF!-#REF!</f>
        <v>#REF!</v>
      </c>
      <c r="I45" s="28" t="e">
        <f>'Отчет за 2019'!#REF!-#REF!</f>
        <v>#REF!</v>
      </c>
      <c r="J45" s="229"/>
      <c r="K45" s="46"/>
      <c r="L45" s="2"/>
      <c r="M45" s="2"/>
      <c r="N45" s="2"/>
      <c r="O45" s="2"/>
      <c r="P45" s="2"/>
      <c r="Q45" s="2"/>
      <c r="R45" s="2"/>
    </row>
    <row r="46" spans="1:23" ht="15.75" x14ac:dyDescent="0.25">
      <c r="A46" s="202"/>
      <c r="B46" s="175"/>
      <c r="C46" s="206"/>
      <c r="D46" s="4" t="s">
        <v>26</v>
      </c>
      <c r="E46" s="28" t="e">
        <f>'Отчет за 2019'!#REF!-#REF!</f>
        <v>#REF!</v>
      </c>
      <c r="F46" s="28" t="e">
        <f>'Отчет за 2019'!#REF!-#REF!</f>
        <v>#REF!</v>
      </c>
      <c r="G46" s="28" t="e">
        <f>'Отчет за 2019'!#REF!-#REF!</f>
        <v>#REF!</v>
      </c>
      <c r="H46" s="28" t="e">
        <f>'Отчет за 2019'!#REF!-#REF!</f>
        <v>#REF!</v>
      </c>
      <c r="I46" s="28" t="e">
        <f>'Отчет за 2019'!#REF!-#REF!</f>
        <v>#REF!</v>
      </c>
      <c r="J46" s="229"/>
      <c r="K46" s="46"/>
      <c r="L46" s="2"/>
      <c r="M46" s="2"/>
      <c r="N46" s="2"/>
      <c r="O46" s="2"/>
      <c r="P46" s="2"/>
      <c r="Q46" s="2"/>
      <c r="R46" s="2"/>
    </row>
    <row r="47" spans="1:23" ht="35.25" customHeight="1" thickBot="1" x14ac:dyDescent="0.3">
      <c r="A47" s="203"/>
      <c r="B47" s="204"/>
      <c r="C47" s="207"/>
      <c r="D47" s="14" t="s">
        <v>27</v>
      </c>
      <c r="E47" s="28" t="e">
        <f>'Отчет за 2019'!#REF!-#REF!</f>
        <v>#REF!</v>
      </c>
      <c r="F47" s="28" t="e">
        <f>'Отчет за 2019'!#REF!-#REF!</f>
        <v>#REF!</v>
      </c>
      <c r="G47" s="28" t="e">
        <f>'Отчет за 2019'!#REF!-#REF!</f>
        <v>#REF!</v>
      </c>
      <c r="H47" s="28" t="e">
        <f>'Отчет за 2019'!#REF!-#REF!</f>
        <v>#REF!</v>
      </c>
      <c r="I47" s="28" t="e">
        <f>'Отчет за 2019'!#REF!-#REF!</f>
        <v>#REF!</v>
      </c>
      <c r="J47" s="232"/>
      <c r="K47" s="46"/>
      <c r="L47" s="2"/>
      <c r="M47" s="2"/>
      <c r="N47" s="2"/>
      <c r="O47" s="2"/>
      <c r="P47" s="2"/>
      <c r="Q47" s="2"/>
      <c r="R47" s="2"/>
    </row>
    <row r="48" spans="1:23" ht="36.75" customHeight="1" x14ac:dyDescent="0.25">
      <c r="A48" s="201" t="s">
        <v>141</v>
      </c>
      <c r="B48" s="174" t="s">
        <v>37</v>
      </c>
      <c r="C48" s="205" t="s">
        <v>23</v>
      </c>
      <c r="D48" s="13">
        <v>2019</v>
      </c>
      <c r="E48" s="28" t="e">
        <f>'Отчет за 2019'!#REF!-#REF!</f>
        <v>#REF!</v>
      </c>
      <c r="F48" s="28" t="e">
        <f>'Отчет за 2019'!#REF!-#REF!</f>
        <v>#REF!</v>
      </c>
      <c r="G48" s="28" t="e">
        <f>'Отчет за 2019'!#REF!-#REF!</f>
        <v>#REF!</v>
      </c>
      <c r="H48" s="28" t="e">
        <f>'Отчет за 2019'!#REF!-#REF!</f>
        <v>#REF!</v>
      </c>
      <c r="I48" s="28" t="e">
        <f>'Отчет за 2019'!#REF!-#REF!</f>
        <v>#REF!</v>
      </c>
      <c r="J48" s="50" t="s">
        <v>190</v>
      </c>
      <c r="K48" s="222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</row>
    <row r="49" spans="1:25" ht="33.75" customHeight="1" x14ac:dyDescent="0.25">
      <c r="A49" s="202"/>
      <c r="B49" s="175"/>
      <c r="C49" s="206"/>
      <c r="D49" s="4">
        <v>2021</v>
      </c>
      <c r="E49" s="28" t="e">
        <f>'Отчет за 2019'!#REF!-#REF!</f>
        <v>#REF!</v>
      </c>
      <c r="F49" s="28" t="e">
        <f>'Отчет за 2019'!#REF!-#REF!</f>
        <v>#REF!</v>
      </c>
      <c r="G49" s="28" t="e">
        <f>'Отчет за 2019'!#REF!-#REF!</f>
        <v>#REF!</v>
      </c>
      <c r="H49" s="28" t="e">
        <f>'Отчет за 2019'!#REF!-#REF!</f>
        <v>#REF!</v>
      </c>
      <c r="I49" s="28" t="e">
        <f>'Отчет за 2019'!#REF!-#REF!</f>
        <v>#REF!</v>
      </c>
      <c r="J49" s="29" t="s">
        <v>208</v>
      </c>
      <c r="K49" s="46"/>
      <c r="L49" s="2"/>
      <c r="M49" s="2"/>
      <c r="N49" s="2"/>
      <c r="O49" s="2"/>
      <c r="P49" s="2"/>
      <c r="Q49" s="2"/>
      <c r="R49" s="2"/>
    </row>
    <row r="50" spans="1:25" ht="16.5" thickBot="1" x14ac:dyDescent="0.3">
      <c r="A50" s="203"/>
      <c r="B50" s="204"/>
      <c r="C50" s="207"/>
      <c r="D50" s="14" t="s">
        <v>27</v>
      </c>
      <c r="E50" s="28" t="e">
        <f>'Отчет за 2019'!K22-#REF!</f>
        <v>#REF!</v>
      </c>
      <c r="F50" s="28" t="e">
        <f>'Отчет за 2019'!L22-#REF!</f>
        <v>#REF!</v>
      </c>
      <c r="G50" s="28" t="e">
        <f>'Отчет за 2019'!M22-#REF!</f>
        <v>#REF!</v>
      </c>
      <c r="H50" s="28" t="e">
        <f>'Отчет за 2019'!N22-#REF!</f>
        <v>#REF!</v>
      </c>
      <c r="I50" s="28" t="e">
        <f>'Отчет за 2019'!O22-#REF!</f>
        <v>#REF!</v>
      </c>
      <c r="J50" s="30"/>
      <c r="K50" s="46"/>
      <c r="L50" s="2"/>
      <c r="M50" s="2"/>
      <c r="N50" s="2"/>
      <c r="O50" s="2"/>
      <c r="P50" s="2"/>
      <c r="Q50" s="2"/>
      <c r="R50" s="2"/>
    </row>
    <row r="51" spans="1:25" ht="15.75" x14ac:dyDescent="0.25">
      <c r="A51" s="201" t="s">
        <v>142</v>
      </c>
      <c r="B51" s="174" t="s">
        <v>38</v>
      </c>
      <c r="C51" s="205" t="s">
        <v>23</v>
      </c>
      <c r="D51" s="8">
        <v>2019</v>
      </c>
      <c r="E51" s="28" t="e">
        <f>'Отчет за 2019'!#REF!-#REF!</f>
        <v>#REF!</v>
      </c>
      <c r="F51" s="28" t="e">
        <f>'Отчет за 2019'!#REF!-#REF!</f>
        <v>#REF!</v>
      </c>
      <c r="G51" s="28" t="e">
        <f>'Отчет за 2019'!#REF!-#REF!</f>
        <v>#REF!</v>
      </c>
      <c r="H51" s="28" t="e">
        <f>'Отчет за 2019'!#REF!-#REF!</f>
        <v>#REF!</v>
      </c>
      <c r="I51" s="28" t="e">
        <f>'Отчет за 2019'!#REF!-#REF!</f>
        <v>#REF!</v>
      </c>
      <c r="J51" s="50" t="s">
        <v>191</v>
      </c>
      <c r="K51" s="222"/>
      <c r="L51" s="223"/>
      <c r="M51" s="223"/>
      <c r="N51" s="223"/>
      <c r="O51" s="223"/>
      <c r="P51" s="223"/>
      <c r="Q51" s="223"/>
      <c r="R51" s="223"/>
      <c r="S51" s="223"/>
    </row>
    <row r="52" spans="1:25" ht="51" customHeight="1" thickBot="1" x14ac:dyDescent="0.3">
      <c r="A52" s="203"/>
      <c r="B52" s="204"/>
      <c r="C52" s="207"/>
      <c r="D52" s="14" t="s">
        <v>27</v>
      </c>
      <c r="E52" s="28" t="e">
        <f>'Отчет за 2019'!#REF!-#REF!</f>
        <v>#REF!</v>
      </c>
      <c r="F52" s="28" t="e">
        <f>'Отчет за 2019'!#REF!-#REF!</f>
        <v>#REF!</v>
      </c>
      <c r="G52" s="28" t="e">
        <f>'Отчет за 2019'!#REF!-#REF!</f>
        <v>#REF!</v>
      </c>
      <c r="H52" s="28" t="e">
        <f>'Отчет за 2019'!#REF!-#REF!</f>
        <v>#REF!</v>
      </c>
      <c r="I52" s="28" t="e">
        <f>'Отчет за 2019'!#REF!-#REF!</f>
        <v>#REF!</v>
      </c>
      <c r="J52" s="30"/>
      <c r="K52" s="46"/>
      <c r="L52" s="2"/>
      <c r="M52" s="2"/>
      <c r="N52" s="2"/>
      <c r="O52" s="2"/>
      <c r="P52" s="2"/>
      <c r="Q52" s="2"/>
      <c r="R52" s="2"/>
    </row>
    <row r="53" spans="1:25" ht="20.25" customHeight="1" x14ac:dyDescent="0.25">
      <c r="A53" s="201" t="s">
        <v>143</v>
      </c>
      <c r="B53" s="174" t="s">
        <v>39</v>
      </c>
      <c r="C53" s="205" t="s">
        <v>23</v>
      </c>
      <c r="D53" s="8">
        <v>2019</v>
      </c>
      <c r="E53" s="28" t="e">
        <f>'Отчет за 2019'!#REF!-#REF!</f>
        <v>#REF!</v>
      </c>
      <c r="F53" s="28" t="e">
        <f>'Отчет за 2019'!#REF!-#REF!</f>
        <v>#REF!</v>
      </c>
      <c r="G53" s="28" t="e">
        <f>'Отчет за 2019'!#REF!-#REF!</f>
        <v>#REF!</v>
      </c>
      <c r="H53" s="28" t="e">
        <f>'Отчет за 2019'!#REF!-#REF!</f>
        <v>#REF!</v>
      </c>
      <c r="I53" s="28" t="e">
        <f>'Отчет за 2019'!#REF!-#REF!</f>
        <v>#REF!</v>
      </c>
      <c r="J53" s="50" t="s">
        <v>192</v>
      </c>
      <c r="K53" s="222"/>
      <c r="L53" s="160"/>
      <c r="M53" s="160"/>
      <c r="N53" s="223"/>
      <c r="O53" s="223"/>
      <c r="P53" s="223"/>
      <c r="Q53" s="223"/>
      <c r="R53" s="223"/>
      <c r="S53" s="223"/>
    </row>
    <row r="54" spans="1:25" ht="15.75" x14ac:dyDescent="0.25">
      <c r="A54" s="202"/>
      <c r="B54" s="175"/>
      <c r="C54" s="206"/>
      <c r="D54" s="4">
        <v>2020</v>
      </c>
      <c r="E54" s="28" t="e">
        <f>'Отчет за 2019'!#REF!-#REF!</f>
        <v>#REF!</v>
      </c>
      <c r="F54" s="28" t="e">
        <f>'Отчет за 2019'!#REF!-#REF!</f>
        <v>#REF!</v>
      </c>
      <c r="G54" s="28" t="e">
        <f>'Отчет за 2019'!#REF!-#REF!</f>
        <v>#REF!</v>
      </c>
      <c r="H54" s="28" t="e">
        <f>'Отчет за 2019'!#REF!-#REF!</f>
        <v>#REF!</v>
      </c>
      <c r="I54" s="28" t="e">
        <f>'Отчет за 2019'!#REF!-#REF!</f>
        <v>#REF!</v>
      </c>
      <c r="J54" s="233" t="s">
        <v>207</v>
      </c>
      <c r="K54" s="46"/>
      <c r="L54" s="2"/>
      <c r="M54" s="2"/>
      <c r="N54" s="2"/>
      <c r="O54" s="2"/>
      <c r="P54" s="2"/>
      <c r="Q54" s="2"/>
      <c r="R54" s="2"/>
    </row>
    <row r="55" spans="1:25" ht="22.5" customHeight="1" x14ac:dyDescent="0.25">
      <c r="A55" s="202"/>
      <c r="B55" s="175"/>
      <c r="C55" s="206"/>
      <c r="D55" s="4">
        <v>2021</v>
      </c>
      <c r="E55" s="28" t="e">
        <f>'Отчет за 2019'!#REF!-#REF!</f>
        <v>#REF!</v>
      </c>
      <c r="F55" s="28" t="e">
        <f>'Отчет за 2019'!#REF!-#REF!</f>
        <v>#REF!</v>
      </c>
      <c r="G55" s="28" t="e">
        <f>'Отчет за 2019'!#REF!-#REF!</f>
        <v>#REF!</v>
      </c>
      <c r="H55" s="28" t="e">
        <f>'Отчет за 2019'!#REF!-#REF!</f>
        <v>#REF!</v>
      </c>
      <c r="I55" s="28" t="e">
        <f>'Отчет за 2019'!#REF!-#REF!</f>
        <v>#REF!</v>
      </c>
      <c r="J55" s="230"/>
      <c r="K55" s="46"/>
      <c r="L55" s="2"/>
      <c r="M55" s="2"/>
      <c r="N55" s="2"/>
      <c r="O55" s="2"/>
      <c r="P55" s="2"/>
      <c r="Q55" s="2"/>
      <c r="R55" s="2"/>
    </row>
    <row r="56" spans="1:25" ht="16.5" thickBot="1" x14ac:dyDescent="0.3">
      <c r="A56" s="203"/>
      <c r="B56" s="204"/>
      <c r="C56" s="207"/>
      <c r="D56" s="14" t="s">
        <v>27</v>
      </c>
      <c r="E56" s="28" t="e">
        <f>'Отчет за 2019'!#REF!-#REF!</f>
        <v>#REF!</v>
      </c>
      <c r="F56" s="28" t="e">
        <f>'Отчет за 2019'!#REF!-#REF!</f>
        <v>#REF!</v>
      </c>
      <c r="G56" s="28" t="e">
        <f>'Отчет за 2019'!#REF!-#REF!</f>
        <v>#REF!</v>
      </c>
      <c r="H56" s="28" t="e">
        <f>'Отчет за 2019'!#REF!-#REF!</f>
        <v>#REF!</v>
      </c>
      <c r="I56" s="28" t="e">
        <f>'Отчет за 2019'!#REF!-#REF!</f>
        <v>#REF!</v>
      </c>
      <c r="J56" s="30"/>
      <c r="K56" s="46"/>
      <c r="L56" s="2"/>
      <c r="M56" s="2"/>
      <c r="N56" s="2"/>
      <c r="O56" s="2"/>
      <c r="P56" s="2"/>
      <c r="Q56" s="2"/>
      <c r="R56" s="2"/>
    </row>
    <row r="57" spans="1:25" ht="89.25" customHeight="1" x14ac:dyDescent="0.25">
      <c r="A57" s="202" t="s">
        <v>124</v>
      </c>
      <c r="B57" s="175" t="s">
        <v>40</v>
      </c>
      <c r="C57" s="206" t="s">
        <v>23</v>
      </c>
      <c r="D57" s="61">
        <v>2020</v>
      </c>
      <c r="E57" s="28" t="e">
        <f>'Отчет за 2019'!K23-#REF!</f>
        <v>#REF!</v>
      </c>
      <c r="F57" s="28" t="e">
        <f>'Отчет за 2019'!L23-#REF!</f>
        <v>#REF!</v>
      </c>
      <c r="G57" s="28" t="e">
        <f>'Отчет за 2019'!M23-#REF!</f>
        <v>#REF!</v>
      </c>
      <c r="H57" s="28" t="e">
        <f>'Отчет за 2019'!N23-#REF!</f>
        <v>#REF!</v>
      </c>
      <c r="I57" s="28" t="e">
        <f>'Отчет за 2019'!O23-#REF!</f>
        <v>#REF!</v>
      </c>
      <c r="J57" s="62" t="s">
        <v>210</v>
      </c>
      <c r="K57" s="46"/>
      <c r="L57" s="2"/>
      <c r="M57" s="2"/>
      <c r="N57" s="2"/>
      <c r="O57" s="2"/>
      <c r="P57" s="2"/>
      <c r="Q57" s="2"/>
      <c r="R57" s="2"/>
    </row>
    <row r="58" spans="1:25" ht="16.5" thickBot="1" x14ac:dyDescent="0.3">
      <c r="A58" s="203"/>
      <c r="B58" s="204"/>
      <c r="C58" s="207"/>
      <c r="D58" s="14" t="s">
        <v>27</v>
      </c>
      <c r="E58" s="28" t="e">
        <f>'Отчет за 2019'!#REF!-#REF!</f>
        <v>#REF!</v>
      </c>
      <c r="F58" s="28" t="e">
        <f>'Отчет за 2019'!#REF!-#REF!</f>
        <v>#REF!</v>
      </c>
      <c r="G58" s="28" t="e">
        <f>'Отчет за 2019'!#REF!-#REF!</f>
        <v>#REF!</v>
      </c>
      <c r="H58" s="28" t="e">
        <f>'Отчет за 2019'!#REF!-#REF!</f>
        <v>#REF!</v>
      </c>
      <c r="I58" s="28" t="e">
        <f>'Отчет за 2019'!#REF!-#REF!</f>
        <v>#REF!</v>
      </c>
      <c r="J58" s="30"/>
      <c r="K58" s="46"/>
      <c r="L58" s="2"/>
      <c r="M58" s="2"/>
      <c r="N58" s="2"/>
      <c r="O58" s="2"/>
      <c r="P58" s="2"/>
      <c r="Q58" s="2"/>
      <c r="R58" s="2"/>
    </row>
    <row r="59" spans="1:25" ht="45" x14ac:dyDescent="0.25">
      <c r="A59" s="202" t="s">
        <v>125</v>
      </c>
      <c r="B59" s="234" t="s">
        <v>144</v>
      </c>
      <c r="C59" s="206" t="s">
        <v>23</v>
      </c>
      <c r="D59" s="4">
        <v>2020</v>
      </c>
      <c r="E59" s="28" t="e">
        <f>'Отчет за 2019'!#REF!-#REF!</f>
        <v>#REF!</v>
      </c>
      <c r="F59" s="28" t="e">
        <f>'Отчет за 2019'!#REF!-#REF!</f>
        <v>#REF!</v>
      </c>
      <c r="G59" s="28" t="e">
        <f>'Отчет за 2019'!#REF!-#REF!</f>
        <v>#REF!</v>
      </c>
      <c r="H59" s="28" t="e">
        <f>'Отчет за 2019'!#REF!-#REF!</f>
        <v>#REF!</v>
      </c>
      <c r="I59" s="28" t="e">
        <f>'Отчет за 2019'!#REF!-#REF!</f>
        <v>#REF!</v>
      </c>
      <c r="J59" s="29" t="s">
        <v>209</v>
      </c>
      <c r="K59" s="46"/>
      <c r="L59" s="2"/>
      <c r="M59" s="2"/>
      <c r="N59" s="2"/>
      <c r="O59" s="2"/>
      <c r="P59" s="2"/>
      <c r="Q59" s="2"/>
      <c r="R59" s="2"/>
    </row>
    <row r="60" spans="1:25" ht="48.75" customHeight="1" thickBot="1" x14ac:dyDescent="0.3">
      <c r="A60" s="203"/>
      <c r="B60" s="235"/>
      <c r="C60" s="207"/>
      <c r="D60" s="14" t="s">
        <v>27</v>
      </c>
      <c r="E60" s="28" t="e">
        <f>'Отчет за 2019'!#REF!-#REF!</f>
        <v>#REF!</v>
      </c>
      <c r="F60" s="28" t="e">
        <f>'Отчет за 2019'!#REF!-#REF!</f>
        <v>#REF!</v>
      </c>
      <c r="G60" s="28" t="e">
        <f>'Отчет за 2019'!#REF!-#REF!</f>
        <v>#REF!</v>
      </c>
      <c r="H60" s="28" t="e">
        <f>'Отчет за 2019'!#REF!-#REF!</f>
        <v>#REF!</v>
      </c>
      <c r="I60" s="28" t="e">
        <f>'Отчет за 2019'!#REF!-#REF!</f>
        <v>#REF!</v>
      </c>
      <c r="J60" s="30"/>
      <c r="K60" s="46"/>
      <c r="L60" s="2"/>
      <c r="M60" s="2"/>
      <c r="N60" s="2"/>
      <c r="O60" s="2"/>
      <c r="P60" s="2"/>
      <c r="Q60" s="2"/>
      <c r="R60" s="2"/>
    </row>
    <row r="61" spans="1:25" ht="15.75" x14ac:dyDescent="0.25">
      <c r="A61" s="202" t="s">
        <v>126</v>
      </c>
      <c r="B61" s="175" t="s">
        <v>41</v>
      </c>
      <c r="C61" s="206"/>
      <c r="D61" s="4">
        <v>2020</v>
      </c>
      <c r="E61" s="28" t="e">
        <f>'Отчет за 2019'!#REF!-#REF!</f>
        <v>#REF!</v>
      </c>
      <c r="F61" s="28" t="e">
        <f>'Отчет за 2019'!#REF!-#REF!</f>
        <v>#REF!</v>
      </c>
      <c r="G61" s="28" t="e">
        <f>'Отчет за 2019'!#REF!-#REF!</f>
        <v>#REF!</v>
      </c>
      <c r="H61" s="28" t="e">
        <f>'Отчет за 2019'!#REF!-#REF!</f>
        <v>#REF!</v>
      </c>
      <c r="I61" s="28" t="e">
        <f>'Отчет за 2019'!#REF!-#REF!</f>
        <v>#REF!</v>
      </c>
      <c r="J61" s="231" t="s">
        <v>207</v>
      </c>
      <c r="K61" s="46"/>
      <c r="L61" s="2"/>
      <c r="M61" s="2"/>
      <c r="N61" s="2"/>
      <c r="O61" s="2"/>
      <c r="P61" s="2"/>
      <c r="Q61" s="2"/>
      <c r="R61" s="2"/>
    </row>
    <row r="62" spans="1:25" ht="15.75" x14ac:dyDescent="0.25">
      <c r="A62" s="202"/>
      <c r="B62" s="175"/>
      <c r="C62" s="206"/>
      <c r="D62" s="4">
        <v>2021</v>
      </c>
      <c r="E62" s="28" t="e">
        <f>'Отчет за 2019'!#REF!-#REF!</f>
        <v>#REF!</v>
      </c>
      <c r="F62" s="28" t="e">
        <f>'Отчет за 2019'!#REF!-#REF!</f>
        <v>#REF!</v>
      </c>
      <c r="G62" s="28" t="e">
        <f>'Отчет за 2019'!#REF!-#REF!</f>
        <v>#REF!</v>
      </c>
      <c r="H62" s="28" t="e">
        <f>'Отчет за 2019'!#REF!-#REF!</f>
        <v>#REF!</v>
      </c>
      <c r="I62" s="28" t="e">
        <f>'Отчет за 2019'!#REF!-#REF!</f>
        <v>#REF!</v>
      </c>
      <c r="J62" s="257"/>
      <c r="K62" s="46"/>
      <c r="L62" s="2"/>
      <c r="M62" s="2"/>
      <c r="N62" s="2"/>
      <c r="O62" s="2"/>
      <c r="P62" s="2"/>
      <c r="Q62" s="2"/>
      <c r="R62" s="2"/>
    </row>
    <row r="63" spans="1:25" ht="16.5" thickBot="1" x14ac:dyDescent="0.3">
      <c r="A63" s="203"/>
      <c r="B63" s="204"/>
      <c r="C63" s="207"/>
      <c r="D63" s="14" t="s">
        <v>27</v>
      </c>
      <c r="E63" s="28" t="e">
        <f>'Отчет за 2019'!#REF!-#REF!</f>
        <v>#REF!</v>
      </c>
      <c r="F63" s="28" t="e">
        <f>'Отчет за 2019'!#REF!-#REF!</f>
        <v>#REF!</v>
      </c>
      <c r="G63" s="28" t="e">
        <f>'Отчет за 2019'!#REF!-#REF!</f>
        <v>#REF!</v>
      </c>
      <c r="H63" s="28" t="e">
        <f>'Отчет за 2019'!#REF!-#REF!</f>
        <v>#REF!</v>
      </c>
      <c r="I63" s="28" t="e">
        <f>'Отчет за 2019'!#REF!-#REF!</f>
        <v>#REF!</v>
      </c>
      <c r="J63" s="30"/>
      <c r="K63" s="46"/>
      <c r="L63" s="2"/>
      <c r="M63" s="2"/>
      <c r="N63" s="2"/>
      <c r="O63" s="2"/>
      <c r="P63" s="2"/>
      <c r="Q63" s="2"/>
      <c r="R63" s="2"/>
    </row>
    <row r="64" spans="1:25" ht="15.75" x14ac:dyDescent="0.25">
      <c r="A64" s="201" t="s">
        <v>127</v>
      </c>
      <c r="B64" s="174" t="s">
        <v>42</v>
      </c>
      <c r="C64" s="205" t="s">
        <v>23</v>
      </c>
      <c r="D64" s="8">
        <v>2019</v>
      </c>
      <c r="E64" s="28" t="e">
        <f>'Отчет за 2019'!K24-#REF!</f>
        <v>#REF!</v>
      </c>
      <c r="F64" s="28" t="e">
        <f>'Отчет за 2019'!L24-#REF!</f>
        <v>#REF!</v>
      </c>
      <c r="G64" s="28" t="e">
        <f>'Отчет за 2019'!M24-#REF!</f>
        <v>#REF!</v>
      </c>
      <c r="H64" s="28" t="e">
        <f>'Отчет за 2019'!N24-#REF!</f>
        <v>#REF!</v>
      </c>
      <c r="I64" s="28" t="e">
        <f>'Отчет за 2019'!O24-#REF!</f>
        <v>#REF!</v>
      </c>
      <c r="J64" s="50" t="s">
        <v>193</v>
      </c>
      <c r="K64" s="222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</row>
    <row r="65" spans="1:20" ht="48.75" customHeight="1" thickBot="1" x14ac:dyDescent="0.3">
      <c r="A65" s="203"/>
      <c r="B65" s="204"/>
      <c r="C65" s="207"/>
      <c r="D65" s="14" t="s">
        <v>27</v>
      </c>
      <c r="E65" s="28" t="e">
        <f>'Отчет за 2019'!#REF!-#REF!</f>
        <v>#REF!</v>
      </c>
      <c r="F65" s="28" t="e">
        <f>'Отчет за 2019'!#REF!-#REF!</f>
        <v>#REF!</v>
      </c>
      <c r="G65" s="28" t="e">
        <f>'Отчет за 2019'!#REF!-#REF!</f>
        <v>#REF!</v>
      </c>
      <c r="H65" s="28" t="e">
        <f>'Отчет за 2019'!#REF!-#REF!</f>
        <v>#REF!</v>
      </c>
      <c r="I65" s="28" t="e">
        <f>'Отчет за 2019'!#REF!-#REF!</f>
        <v>#REF!</v>
      </c>
      <c r="J65" s="30"/>
      <c r="K65" s="46"/>
      <c r="L65" s="2"/>
      <c r="M65" s="2"/>
      <c r="N65" s="2"/>
      <c r="O65" s="2"/>
      <c r="P65" s="2"/>
      <c r="Q65" s="2"/>
      <c r="R65" s="2"/>
    </row>
    <row r="66" spans="1:20" ht="15.75" x14ac:dyDescent="0.25">
      <c r="A66" s="201" t="s">
        <v>128</v>
      </c>
      <c r="B66" s="174" t="s">
        <v>43</v>
      </c>
      <c r="C66" s="205" t="s">
        <v>23</v>
      </c>
      <c r="D66" s="8">
        <v>2019</v>
      </c>
      <c r="E66" s="28" t="e">
        <f>'Отчет за 2019'!#REF!-#REF!</f>
        <v>#REF!</v>
      </c>
      <c r="F66" s="28" t="e">
        <f>'Отчет за 2019'!#REF!-#REF!</f>
        <v>#REF!</v>
      </c>
      <c r="G66" s="28" t="e">
        <f>'Отчет за 2019'!#REF!-#REF!</f>
        <v>#REF!</v>
      </c>
      <c r="H66" s="28" t="e">
        <f>'Отчет за 2019'!#REF!-#REF!</f>
        <v>#REF!</v>
      </c>
      <c r="I66" s="28" t="e">
        <f>'Отчет за 2019'!#REF!-#REF!</f>
        <v>#REF!</v>
      </c>
      <c r="J66" s="50" t="s">
        <v>194</v>
      </c>
      <c r="K66" s="222"/>
      <c r="L66" s="160"/>
      <c r="M66" s="160"/>
      <c r="N66" s="160"/>
      <c r="O66" s="160"/>
      <c r="P66" s="2"/>
      <c r="Q66" s="2"/>
      <c r="R66" s="2"/>
    </row>
    <row r="67" spans="1:20" ht="15.75" x14ac:dyDescent="0.25">
      <c r="A67" s="202"/>
      <c r="B67" s="175"/>
      <c r="C67" s="206"/>
      <c r="D67" s="4">
        <v>2020</v>
      </c>
      <c r="E67" s="28" t="e">
        <f>'Отчет за 2019'!#REF!-#REF!</f>
        <v>#REF!</v>
      </c>
      <c r="F67" s="28" t="e">
        <f>'Отчет за 2019'!#REF!-#REF!</f>
        <v>#REF!</v>
      </c>
      <c r="G67" s="28" t="e">
        <f>'Отчет за 2019'!#REF!-#REF!</f>
        <v>#REF!</v>
      </c>
      <c r="H67" s="28" t="e">
        <f>'Отчет за 2019'!#REF!-#REF!</f>
        <v>#REF!</v>
      </c>
      <c r="I67" s="28" t="e">
        <f>'Отчет за 2019'!#REF!-#REF!</f>
        <v>#REF!</v>
      </c>
      <c r="J67" s="233" t="s">
        <v>207</v>
      </c>
      <c r="K67" s="46"/>
      <c r="L67" s="2"/>
      <c r="M67" s="2"/>
      <c r="N67" s="2"/>
      <c r="O67" s="2"/>
      <c r="P67" s="2"/>
      <c r="Q67" s="2"/>
      <c r="R67" s="2"/>
    </row>
    <row r="68" spans="1:20" ht="15.75" x14ac:dyDescent="0.25">
      <c r="A68" s="202"/>
      <c r="B68" s="175"/>
      <c r="C68" s="206"/>
      <c r="D68" s="4">
        <v>2021</v>
      </c>
      <c r="E68" s="28" t="e">
        <f>'Отчет за 2019'!#REF!-#REF!</f>
        <v>#REF!</v>
      </c>
      <c r="F68" s="28" t="e">
        <f>'Отчет за 2019'!#REF!-#REF!</f>
        <v>#REF!</v>
      </c>
      <c r="G68" s="28" t="e">
        <f>'Отчет за 2019'!#REF!-#REF!</f>
        <v>#REF!</v>
      </c>
      <c r="H68" s="28" t="e">
        <f>'Отчет за 2019'!#REF!-#REF!</f>
        <v>#REF!</v>
      </c>
      <c r="I68" s="28" t="e">
        <f>'Отчет за 2019'!#REF!-#REF!</f>
        <v>#REF!</v>
      </c>
      <c r="J68" s="229"/>
      <c r="K68" s="46"/>
      <c r="L68" s="2"/>
      <c r="M68" s="2"/>
      <c r="N68" s="2"/>
      <c r="O68" s="2"/>
      <c r="P68" s="2"/>
      <c r="Q68" s="2"/>
      <c r="R68" s="2"/>
    </row>
    <row r="69" spans="1:20" ht="15.75" x14ac:dyDescent="0.25">
      <c r="A69" s="202"/>
      <c r="B69" s="175"/>
      <c r="C69" s="206"/>
      <c r="D69" s="4">
        <v>2022</v>
      </c>
      <c r="E69" s="28" t="e">
        <f>'Отчет за 2019'!#REF!-#REF!</f>
        <v>#REF!</v>
      </c>
      <c r="F69" s="28" t="e">
        <f>'Отчет за 2019'!#REF!-#REF!</f>
        <v>#REF!</v>
      </c>
      <c r="G69" s="28" t="e">
        <f>'Отчет за 2019'!#REF!-#REF!</f>
        <v>#REF!</v>
      </c>
      <c r="H69" s="28" t="e">
        <f>'Отчет за 2019'!#REF!-#REF!</f>
        <v>#REF!</v>
      </c>
      <c r="I69" s="28" t="e">
        <f>'Отчет за 2019'!#REF!-#REF!</f>
        <v>#REF!</v>
      </c>
      <c r="J69" s="230"/>
      <c r="K69" s="46"/>
      <c r="L69" s="2"/>
      <c r="M69" s="2"/>
      <c r="N69" s="2"/>
      <c r="O69" s="2"/>
      <c r="P69" s="2"/>
      <c r="Q69" s="2"/>
      <c r="R69" s="2"/>
    </row>
    <row r="70" spans="1:20" ht="16.5" thickBot="1" x14ac:dyDescent="0.3">
      <c r="A70" s="203"/>
      <c r="B70" s="204"/>
      <c r="C70" s="207"/>
      <c r="D70" s="14" t="s">
        <v>27</v>
      </c>
      <c r="E70" s="28" t="e">
        <f>'Отчет за 2019'!#REF!-#REF!</f>
        <v>#REF!</v>
      </c>
      <c r="F70" s="28" t="e">
        <f>'Отчет за 2019'!#REF!-#REF!</f>
        <v>#REF!</v>
      </c>
      <c r="G70" s="28" t="e">
        <f>'Отчет за 2019'!#REF!-#REF!</f>
        <v>#REF!</v>
      </c>
      <c r="H70" s="28" t="e">
        <f>'Отчет за 2019'!#REF!-#REF!</f>
        <v>#REF!</v>
      </c>
      <c r="I70" s="28" t="e">
        <f>'Отчет за 2019'!#REF!-#REF!</f>
        <v>#REF!</v>
      </c>
      <c r="J70" s="30"/>
      <c r="K70" s="46"/>
      <c r="L70" s="2"/>
      <c r="M70" s="2"/>
      <c r="N70" s="2"/>
      <c r="O70" s="2"/>
      <c r="P70" s="2"/>
      <c r="Q70" s="2"/>
      <c r="R70" s="2"/>
    </row>
    <row r="71" spans="1:20" ht="15.75" x14ac:dyDescent="0.25">
      <c r="A71" s="201" t="s">
        <v>129</v>
      </c>
      <c r="B71" s="174" t="s">
        <v>44</v>
      </c>
      <c r="C71" s="205" t="s">
        <v>23</v>
      </c>
      <c r="D71" s="8">
        <v>2019</v>
      </c>
      <c r="E71" s="28" t="e">
        <f>'Отчет за 2019'!K25-#REF!</f>
        <v>#REF!</v>
      </c>
      <c r="F71" s="28" t="e">
        <f>'Отчет за 2019'!L25-#REF!</f>
        <v>#REF!</v>
      </c>
      <c r="G71" s="28" t="e">
        <f>'Отчет за 2019'!M25-#REF!</f>
        <v>#REF!</v>
      </c>
      <c r="H71" s="28" t="e">
        <f>'Отчет за 2019'!N25-#REF!</f>
        <v>#REF!</v>
      </c>
      <c r="I71" s="28" t="e">
        <f>'Отчет за 2019'!O25-#REF!</f>
        <v>#REF!</v>
      </c>
      <c r="J71" s="50" t="s">
        <v>195</v>
      </c>
      <c r="K71" s="222"/>
      <c r="L71" s="223"/>
      <c r="M71" s="223"/>
      <c r="N71" s="223"/>
      <c r="O71" s="223"/>
      <c r="P71" s="223"/>
      <c r="Q71" s="223"/>
      <c r="R71" s="223"/>
      <c r="S71" s="223"/>
    </row>
    <row r="72" spans="1:20" ht="39" customHeight="1" thickBot="1" x14ac:dyDescent="0.3">
      <c r="A72" s="203"/>
      <c r="B72" s="204"/>
      <c r="C72" s="207"/>
      <c r="D72" s="14" t="s">
        <v>27</v>
      </c>
      <c r="E72" s="28" t="e">
        <f>'Отчет за 2019'!#REF!-#REF!</f>
        <v>#REF!</v>
      </c>
      <c r="F72" s="28" t="e">
        <f>'Отчет за 2019'!#REF!-#REF!</f>
        <v>#REF!</v>
      </c>
      <c r="G72" s="28" t="e">
        <f>'Отчет за 2019'!#REF!-#REF!</f>
        <v>#REF!</v>
      </c>
      <c r="H72" s="28" t="e">
        <f>'Отчет за 2019'!#REF!-#REF!</f>
        <v>#REF!</v>
      </c>
      <c r="I72" s="28" t="e">
        <f>'Отчет за 2019'!#REF!-#REF!</f>
        <v>#REF!</v>
      </c>
      <c r="J72" s="30"/>
      <c r="K72" s="46"/>
      <c r="L72" s="2"/>
      <c r="M72" s="2"/>
      <c r="N72" s="2"/>
      <c r="O72" s="2"/>
      <c r="P72" s="2"/>
      <c r="Q72" s="2"/>
      <c r="R72" s="2"/>
    </row>
    <row r="73" spans="1:20" ht="30" x14ac:dyDescent="0.25">
      <c r="A73" s="201" t="s">
        <v>130</v>
      </c>
      <c r="B73" s="174" t="s">
        <v>45</v>
      </c>
      <c r="C73" s="205" t="s">
        <v>23</v>
      </c>
      <c r="D73" s="8">
        <v>2019</v>
      </c>
      <c r="E73" s="28" t="e">
        <f>'Отчет за 2019'!#REF!-#REF!</f>
        <v>#REF!</v>
      </c>
      <c r="F73" s="28" t="e">
        <f>'Отчет за 2019'!#REF!-#REF!</f>
        <v>#REF!</v>
      </c>
      <c r="G73" s="28" t="e">
        <f>'Отчет за 2019'!#REF!-#REF!</f>
        <v>#REF!</v>
      </c>
      <c r="H73" s="28" t="e">
        <f>'Отчет за 2019'!#REF!-#REF!</f>
        <v>#REF!</v>
      </c>
      <c r="I73" s="28" t="e">
        <f>'Отчет за 2019'!#REF!-#REF!</f>
        <v>#REF!</v>
      </c>
      <c r="J73" s="50" t="s">
        <v>196</v>
      </c>
      <c r="K73" s="222"/>
      <c r="L73" s="160"/>
      <c r="M73" s="160"/>
      <c r="N73" s="160"/>
      <c r="O73" s="223"/>
      <c r="P73" s="223"/>
      <c r="Q73" s="223"/>
      <c r="R73" s="223"/>
      <c r="S73" s="223"/>
      <c r="T73" s="223"/>
    </row>
    <row r="74" spans="1:20" ht="46.5" customHeight="1" thickBot="1" x14ac:dyDescent="0.3">
      <c r="A74" s="203"/>
      <c r="B74" s="204"/>
      <c r="C74" s="207"/>
      <c r="D74" s="14" t="s">
        <v>27</v>
      </c>
      <c r="E74" s="28" t="e">
        <f>'Отчет за 2019'!#REF!-#REF!</f>
        <v>#REF!</v>
      </c>
      <c r="F74" s="28" t="e">
        <f>'Отчет за 2019'!#REF!-#REF!</f>
        <v>#REF!</v>
      </c>
      <c r="G74" s="28" t="e">
        <f>'Отчет за 2019'!#REF!-#REF!</f>
        <v>#REF!</v>
      </c>
      <c r="H74" s="28" t="e">
        <f>'Отчет за 2019'!#REF!-#REF!</f>
        <v>#REF!</v>
      </c>
      <c r="I74" s="28" t="e">
        <f>'Отчет за 2019'!#REF!-#REF!</f>
        <v>#REF!</v>
      </c>
      <c r="J74" s="30"/>
      <c r="K74" s="46"/>
      <c r="L74" s="2"/>
      <c r="M74" s="2"/>
      <c r="N74" s="2"/>
      <c r="O74" s="2"/>
      <c r="P74" s="2"/>
      <c r="Q74" s="2"/>
      <c r="R74" s="2"/>
    </row>
    <row r="75" spans="1:20" ht="15.75" x14ac:dyDescent="0.25">
      <c r="A75" s="201" t="s">
        <v>131</v>
      </c>
      <c r="B75" s="174" t="s">
        <v>46</v>
      </c>
      <c r="C75" s="205" t="s">
        <v>23</v>
      </c>
      <c r="D75" s="8">
        <v>2019</v>
      </c>
      <c r="E75" s="28" t="e">
        <f>'Отчет за 2019'!#REF!-#REF!</f>
        <v>#REF!</v>
      </c>
      <c r="F75" s="28" t="e">
        <f>'Отчет за 2019'!#REF!-#REF!</f>
        <v>#REF!</v>
      </c>
      <c r="G75" s="28" t="e">
        <f>'Отчет за 2019'!#REF!-#REF!</f>
        <v>#REF!</v>
      </c>
      <c r="H75" s="28" t="e">
        <f>'Отчет за 2019'!#REF!-#REF!</f>
        <v>#REF!</v>
      </c>
      <c r="I75" s="28" t="e">
        <f>'Отчет за 2019'!#REF!-#REF!</f>
        <v>#REF!</v>
      </c>
      <c r="J75" s="50" t="s">
        <v>197</v>
      </c>
      <c r="K75" s="222"/>
      <c r="L75" s="160"/>
      <c r="M75" s="160"/>
      <c r="N75" s="160"/>
      <c r="O75" s="160"/>
      <c r="P75" s="160"/>
      <c r="Q75" s="160"/>
      <c r="R75" s="160"/>
    </row>
    <row r="76" spans="1:20" ht="98.25" customHeight="1" thickBot="1" x14ac:dyDescent="0.3">
      <c r="A76" s="203"/>
      <c r="B76" s="204"/>
      <c r="C76" s="207"/>
      <c r="D76" s="14" t="s">
        <v>27</v>
      </c>
      <c r="E76" s="28" t="e">
        <f>'Отчет за 2019'!#REF!-#REF!</f>
        <v>#REF!</v>
      </c>
      <c r="F76" s="28" t="e">
        <f>'Отчет за 2019'!#REF!-#REF!</f>
        <v>#REF!</v>
      </c>
      <c r="G76" s="28" t="e">
        <f>'Отчет за 2019'!#REF!-#REF!</f>
        <v>#REF!</v>
      </c>
      <c r="H76" s="28" t="e">
        <f>'Отчет за 2019'!#REF!-#REF!</f>
        <v>#REF!</v>
      </c>
      <c r="I76" s="28" t="e">
        <f>'Отчет за 2019'!#REF!-#REF!</f>
        <v>#REF!</v>
      </c>
      <c r="J76" s="30"/>
      <c r="K76" s="46"/>
      <c r="L76" s="2"/>
      <c r="M76" s="2"/>
      <c r="N76" s="2"/>
      <c r="O76" s="2"/>
      <c r="P76" s="2"/>
      <c r="Q76" s="2"/>
      <c r="R76" s="2"/>
    </row>
    <row r="77" spans="1:20" ht="15.75" x14ac:dyDescent="0.25">
      <c r="A77" s="201" t="s">
        <v>132</v>
      </c>
      <c r="B77" s="174" t="s">
        <v>47</v>
      </c>
      <c r="C77" s="205" t="s">
        <v>23</v>
      </c>
      <c r="D77" s="8">
        <v>2019</v>
      </c>
      <c r="E77" s="28" t="e">
        <f>'Отчет за 2019'!#REF!-#REF!</f>
        <v>#REF!</v>
      </c>
      <c r="F77" s="28" t="e">
        <f>'Отчет за 2019'!#REF!-#REF!</f>
        <v>#REF!</v>
      </c>
      <c r="G77" s="28" t="e">
        <f>'Отчет за 2019'!#REF!-#REF!</f>
        <v>#REF!</v>
      </c>
      <c r="H77" s="28" t="e">
        <f>'Отчет за 2019'!#REF!-#REF!</f>
        <v>#REF!</v>
      </c>
      <c r="I77" s="28" t="e">
        <f>'Отчет за 2019'!#REF!-#REF!</f>
        <v>#REF!</v>
      </c>
      <c r="J77" s="50" t="s">
        <v>198</v>
      </c>
      <c r="K77" s="222"/>
      <c r="L77" s="160"/>
      <c r="M77" s="160"/>
      <c r="N77" s="160"/>
      <c r="O77" s="160"/>
      <c r="P77" s="160"/>
      <c r="Q77" s="160"/>
      <c r="R77" s="160"/>
      <c r="S77" s="223"/>
    </row>
    <row r="78" spans="1:20" ht="55.5" customHeight="1" thickBot="1" x14ac:dyDescent="0.3">
      <c r="A78" s="203"/>
      <c r="B78" s="204"/>
      <c r="C78" s="207"/>
      <c r="D78" s="14" t="s">
        <v>27</v>
      </c>
      <c r="E78" s="28" t="e">
        <f>'Отчет за 2019'!K26-#REF!</f>
        <v>#REF!</v>
      </c>
      <c r="F78" s="28" t="e">
        <f>'Отчет за 2019'!L26-#REF!</f>
        <v>#REF!</v>
      </c>
      <c r="G78" s="28" t="e">
        <f>'Отчет за 2019'!M26-#REF!</f>
        <v>#REF!</v>
      </c>
      <c r="H78" s="28" t="e">
        <f>'Отчет за 2019'!N26-#REF!</f>
        <v>#REF!</v>
      </c>
      <c r="I78" s="28" t="e">
        <f>'Отчет за 2019'!O26-#REF!</f>
        <v>#REF!</v>
      </c>
      <c r="J78" s="30"/>
      <c r="K78" s="46"/>
      <c r="L78" s="2"/>
      <c r="M78" s="2"/>
      <c r="N78" s="2"/>
      <c r="O78" s="2"/>
      <c r="P78" s="2"/>
      <c r="Q78" s="2"/>
      <c r="R78" s="2"/>
    </row>
    <row r="79" spans="1:20" ht="15.75" x14ac:dyDescent="0.25">
      <c r="A79" s="201" t="s">
        <v>133</v>
      </c>
      <c r="B79" s="174" t="s">
        <v>48</v>
      </c>
      <c r="C79" s="205" t="s">
        <v>23</v>
      </c>
      <c r="D79" s="8">
        <v>2019</v>
      </c>
      <c r="E79" s="28" t="e">
        <f>'Отчет за 2019'!#REF!-#REF!</f>
        <v>#REF!</v>
      </c>
      <c r="F79" s="28" t="e">
        <f>'Отчет за 2019'!#REF!-#REF!</f>
        <v>#REF!</v>
      </c>
      <c r="G79" s="28" t="e">
        <f>'Отчет за 2019'!#REF!-#REF!</f>
        <v>#REF!</v>
      </c>
      <c r="H79" s="28" t="e">
        <f>'Отчет за 2019'!#REF!-#REF!</f>
        <v>#REF!</v>
      </c>
      <c r="I79" s="28" t="e">
        <f>'Отчет за 2019'!#REF!-#REF!</f>
        <v>#REF!</v>
      </c>
      <c r="J79" s="50" t="s">
        <v>199</v>
      </c>
      <c r="K79" s="222"/>
      <c r="L79" s="160"/>
      <c r="M79" s="160"/>
      <c r="N79" s="160"/>
      <c r="O79" s="160"/>
      <c r="P79" s="160"/>
      <c r="Q79" s="223"/>
      <c r="R79" s="223"/>
      <c r="S79" s="223"/>
    </row>
    <row r="80" spans="1:20" ht="68.25" customHeight="1" thickBot="1" x14ac:dyDescent="0.3">
      <c r="A80" s="203"/>
      <c r="B80" s="204"/>
      <c r="C80" s="207"/>
      <c r="D80" s="14" t="s">
        <v>27</v>
      </c>
      <c r="E80" s="28" t="e">
        <f>'Отчет за 2019'!#REF!-#REF!</f>
        <v>#REF!</v>
      </c>
      <c r="F80" s="28" t="e">
        <f>'Отчет за 2019'!#REF!-#REF!</f>
        <v>#REF!</v>
      </c>
      <c r="G80" s="28" t="e">
        <f>'Отчет за 2019'!#REF!-#REF!</f>
        <v>#REF!</v>
      </c>
      <c r="H80" s="28" t="e">
        <f>'Отчет за 2019'!#REF!-#REF!</f>
        <v>#REF!</v>
      </c>
      <c r="I80" s="28" t="e">
        <f>'Отчет за 2019'!#REF!-#REF!</f>
        <v>#REF!</v>
      </c>
      <c r="J80" s="30"/>
      <c r="K80" s="46"/>
      <c r="L80" s="2"/>
      <c r="M80" s="2"/>
      <c r="N80" s="2"/>
      <c r="O80" s="2"/>
      <c r="P80" s="2"/>
      <c r="Q80" s="2"/>
      <c r="R80" s="2"/>
    </row>
    <row r="81" spans="1:27" ht="124.5" customHeight="1" thickBot="1" x14ac:dyDescent="0.3">
      <c r="A81" s="58" t="s">
        <v>134</v>
      </c>
      <c r="B81" s="59" t="s">
        <v>49</v>
      </c>
      <c r="C81" s="60" t="s">
        <v>23</v>
      </c>
      <c r="D81" s="8">
        <v>2019</v>
      </c>
      <c r="E81" s="28" t="e">
        <f>'Отчет за 2019'!#REF!-#REF!</f>
        <v>#REF!</v>
      </c>
      <c r="F81" s="28" t="e">
        <f>'Отчет за 2019'!#REF!-#REF!</f>
        <v>#REF!</v>
      </c>
      <c r="G81" s="28" t="e">
        <f>'Отчет за 2019'!#REF!-#REF!</f>
        <v>#REF!</v>
      </c>
      <c r="H81" s="28" t="e">
        <f>'Отчет за 2019'!#REF!-#REF!</f>
        <v>#REF!</v>
      </c>
      <c r="I81" s="28" t="e">
        <f>'Отчет за 2019'!#REF!-#REF!</f>
        <v>#REF!</v>
      </c>
      <c r="J81" s="50" t="s">
        <v>198</v>
      </c>
      <c r="K81" s="222"/>
      <c r="L81" s="160"/>
      <c r="M81" s="160"/>
      <c r="N81" s="160"/>
      <c r="O81" s="160"/>
      <c r="P81" s="2"/>
      <c r="Q81" s="2"/>
      <c r="R81" s="2"/>
    </row>
    <row r="82" spans="1:27" ht="92.25" customHeight="1" thickBot="1" x14ac:dyDescent="0.3">
      <c r="A82" s="58" t="s">
        <v>110</v>
      </c>
      <c r="B82" s="59" t="s">
        <v>50</v>
      </c>
      <c r="C82" s="60" t="s">
        <v>23</v>
      </c>
      <c r="D82" s="8">
        <v>2019</v>
      </c>
      <c r="E82" s="28" t="e">
        <f>'Отчет за 2019'!#REF!-#REF!</f>
        <v>#REF!</v>
      </c>
      <c r="F82" s="28" t="e">
        <f>'Отчет за 2019'!#REF!-#REF!</f>
        <v>#REF!</v>
      </c>
      <c r="G82" s="28" t="e">
        <f>'Отчет за 2019'!#REF!-#REF!</f>
        <v>#REF!</v>
      </c>
      <c r="H82" s="28" t="e">
        <f>'Отчет за 2019'!#REF!-#REF!</f>
        <v>#REF!</v>
      </c>
      <c r="I82" s="28" t="e">
        <f>'Отчет за 2019'!#REF!-#REF!</f>
        <v>#REF!</v>
      </c>
      <c r="J82" s="50" t="s">
        <v>198</v>
      </c>
      <c r="K82" s="222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</row>
    <row r="83" spans="1:27" ht="62.25" customHeight="1" x14ac:dyDescent="0.25">
      <c r="A83" s="201" t="s">
        <v>111</v>
      </c>
      <c r="B83" s="174" t="s">
        <v>51</v>
      </c>
      <c r="C83" s="205" t="s">
        <v>23</v>
      </c>
      <c r="D83" s="8">
        <v>2019</v>
      </c>
      <c r="E83" s="28" t="e">
        <f>'Отчет за 2019'!#REF!-#REF!</f>
        <v>#REF!</v>
      </c>
      <c r="F83" s="28" t="e">
        <f>'Отчет за 2019'!#REF!-#REF!</f>
        <v>#REF!</v>
      </c>
      <c r="G83" s="28" t="e">
        <f>'Отчет за 2019'!#REF!-#REF!</f>
        <v>#REF!</v>
      </c>
      <c r="H83" s="28" t="e">
        <f>'Отчет за 2019'!#REF!-#REF!</f>
        <v>#REF!</v>
      </c>
      <c r="I83" s="28" t="e">
        <f>'Отчет за 2019'!#REF!-#REF!</f>
        <v>#REF!</v>
      </c>
      <c r="J83" s="55" t="s">
        <v>182</v>
      </c>
      <c r="K83" s="222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</row>
    <row r="84" spans="1:27" ht="38.25" customHeight="1" x14ac:dyDescent="0.25">
      <c r="A84" s="202"/>
      <c r="B84" s="175"/>
      <c r="C84" s="206"/>
      <c r="D84" s="4">
        <v>2020</v>
      </c>
      <c r="E84" s="28" t="e">
        <f>'Отчет за 2019'!#REF!-#REF!</f>
        <v>#REF!</v>
      </c>
      <c r="F84" s="28" t="e">
        <f>'Отчет за 2019'!#REF!-#REF!</f>
        <v>#REF!</v>
      </c>
      <c r="G84" s="28" t="e">
        <f>'Отчет за 2019'!#REF!-#REF!</f>
        <v>#REF!</v>
      </c>
      <c r="H84" s="28" t="e">
        <f>'Отчет за 2019'!#REF!-#REF!</f>
        <v>#REF!</v>
      </c>
      <c r="I84" s="28" t="e">
        <f>'Отчет за 2019'!#REF!-#REF!</f>
        <v>#REF!</v>
      </c>
      <c r="J84" s="29" t="s">
        <v>207</v>
      </c>
      <c r="K84" s="46"/>
      <c r="L84" s="2"/>
      <c r="M84" s="2"/>
      <c r="N84" s="2"/>
      <c r="O84" s="2"/>
      <c r="P84" s="2"/>
      <c r="Q84" s="2"/>
      <c r="R84" s="2"/>
    </row>
    <row r="85" spans="1:27" ht="16.5" thickBot="1" x14ac:dyDescent="0.3">
      <c r="A85" s="219"/>
      <c r="B85" s="236"/>
      <c r="C85" s="237"/>
      <c r="D85" s="11" t="s">
        <v>27</v>
      </c>
      <c r="E85" s="28" t="e">
        <f>'Отчет за 2019'!K27-#REF!</f>
        <v>#REF!</v>
      </c>
      <c r="F85" s="28" t="e">
        <f>'Отчет за 2019'!L27-#REF!</f>
        <v>#REF!</v>
      </c>
      <c r="G85" s="28" t="e">
        <f>'Отчет за 2019'!M27-#REF!</f>
        <v>#REF!</v>
      </c>
      <c r="H85" s="28" t="e">
        <f>'Отчет за 2019'!N27-#REF!</f>
        <v>#REF!</v>
      </c>
      <c r="I85" s="28" t="e">
        <f>'Отчет за 2019'!O27-#REF!</f>
        <v>#REF!</v>
      </c>
      <c r="J85" s="30"/>
      <c r="K85" s="46"/>
      <c r="L85" s="2"/>
      <c r="M85" s="2"/>
      <c r="N85" s="2"/>
      <c r="O85" s="2"/>
      <c r="P85" s="2"/>
      <c r="Q85" s="2"/>
      <c r="R85" s="2"/>
    </row>
    <row r="86" spans="1:27" ht="15.75" x14ac:dyDescent="0.25">
      <c r="A86" s="201" t="s">
        <v>112</v>
      </c>
      <c r="B86" s="174" t="s">
        <v>52</v>
      </c>
      <c r="C86" s="205" t="s">
        <v>23</v>
      </c>
      <c r="D86" s="42">
        <v>2019</v>
      </c>
      <c r="E86" s="28" t="e">
        <f>'Отчет за 2019'!#REF!-#REF!</f>
        <v>#REF!</v>
      </c>
      <c r="F86" s="28" t="e">
        <f>'Отчет за 2019'!#REF!-#REF!</f>
        <v>#REF!</v>
      </c>
      <c r="G86" s="28" t="e">
        <f>'Отчет за 2019'!#REF!-#REF!</f>
        <v>#REF!</v>
      </c>
      <c r="H86" s="28" t="e">
        <f>'Отчет за 2019'!#REF!-#REF!</f>
        <v>#REF!</v>
      </c>
      <c r="I86" s="28" t="e">
        <f>'Отчет за 2019'!#REF!-#REF!</f>
        <v>#REF!</v>
      </c>
      <c r="J86" s="50"/>
      <c r="K86" s="46"/>
      <c r="L86" s="2"/>
      <c r="M86" s="2"/>
      <c r="N86" s="2"/>
      <c r="O86" s="2"/>
      <c r="P86" s="2"/>
      <c r="Q86" s="2"/>
      <c r="R86" s="2"/>
    </row>
    <row r="87" spans="1:27" ht="38.25" customHeight="1" x14ac:dyDescent="0.25">
      <c r="A87" s="202"/>
      <c r="B87" s="175"/>
      <c r="C87" s="206"/>
      <c r="D87" s="43">
        <v>2020</v>
      </c>
      <c r="E87" s="28" t="e">
        <f>'Отчет за 2019'!#REF!-#REF!</f>
        <v>#REF!</v>
      </c>
      <c r="F87" s="28" t="e">
        <f>'Отчет за 2019'!#REF!-#REF!</f>
        <v>#REF!</v>
      </c>
      <c r="G87" s="28" t="e">
        <f>'Отчет за 2019'!#REF!-#REF!</f>
        <v>#REF!</v>
      </c>
      <c r="H87" s="28" t="e">
        <f>'Отчет за 2019'!#REF!-#REF!</f>
        <v>#REF!</v>
      </c>
      <c r="I87" s="28" t="e">
        <f>'Отчет за 2019'!#REF!-#REF!</f>
        <v>#REF!</v>
      </c>
      <c r="J87" s="29" t="s">
        <v>207</v>
      </c>
      <c r="K87" s="46"/>
      <c r="L87" s="2"/>
      <c r="M87" s="2"/>
      <c r="N87" s="2"/>
      <c r="O87" s="2"/>
      <c r="P87" s="2"/>
      <c r="Q87" s="2"/>
      <c r="R87" s="2"/>
    </row>
    <row r="88" spans="1:27" ht="37.5" customHeight="1" thickBot="1" x14ac:dyDescent="0.3">
      <c r="A88" s="203"/>
      <c r="B88" s="204"/>
      <c r="C88" s="207"/>
      <c r="D88" s="44" t="s">
        <v>27</v>
      </c>
      <c r="E88" s="28" t="e">
        <f>'Отчет за 2019'!#REF!-#REF!</f>
        <v>#REF!</v>
      </c>
      <c r="F88" s="28" t="e">
        <f>'Отчет за 2019'!#REF!-#REF!</f>
        <v>#REF!</v>
      </c>
      <c r="G88" s="28" t="e">
        <f>'Отчет за 2019'!#REF!-#REF!</f>
        <v>#REF!</v>
      </c>
      <c r="H88" s="28" t="e">
        <f>'Отчет за 2019'!#REF!-#REF!</f>
        <v>#REF!</v>
      </c>
      <c r="I88" s="28" t="e">
        <f>'Отчет за 2019'!#REF!-#REF!</f>
        <v>#REF!</v>
      </c>
      <c r="J88" s="30"/>
      <c r="K88" s="46"/>
      <c r="L88" s="2"/>
      <c r="M88" s="2"/>
      <c r="N88" s="2"/>
      <c r="O88" s="2"/>
      <c r="P88" s="2"/>
      <c r="Q88" s="2"/>
      <c r="R88" s="2"/>
    </row>
    <row r="89" spans="1:27" ht="15.75" x14ac:dyDescent="0.25">
      <c r="A89" s="201" t="s">
        <v>113</v>
      </c>
      <c r="B89" s="174" t="s">
        <v>53</v>
      </c>
      <c r="C89" s="205" t="s">
        <v>23</v>
      </c>
      <c r="D89" s="8">
        <v>2019</v>
      </c>
      <c r="E89" s="28" t="e">
        <f>'Отчет за 2019'!#REF!-#REF!</f>
        <v>#REF!</v>
      </c>
      <c r="F89" s="28" t="e">
        <f>'Отчет за 2019'!#REF!-#REF!</f>
        <v>#REF!</v>
      </c>
      <c r="G89" s="28" t="e">
        <f>'Отчет за 2019'!#REF!-#REF!</f>
        <v>#REF!</v>
      </c>
      <c r="H89" s="28" t="e">
        <f>'Отчет за 2019'!#REF!-#REF!</f>
        <v>#REF!</v>
      </c>
      <c r="I89" s="28" t="e">
        <f>'Отчет за 2019'!#REF!-#REF!</f>
        <v>#REF!</v>
      </c>
      <c r="J89" s="50"/>
      <c r="K89" s="46"/>
      <c r="L89" s="2"/>
      <c r="M89" s="2"/>
      <c r="N89" s="2"/>
      <c r="O89" s="2"/>
      <c r="P89" s="2"/>
      <c r="Q89" s="2"/>
      <c r="R89" s="2"/>
    </row>
    <row r="90" spans="1:27" ht="30" x14ac:dyDescent="0.25">
      <c r="A90" s="202"/>
      <c r="B90" s="175"/>
      <c r="C90" s="206"/>
      <c r="D90" s="4">
        <v>2020</v>
      </c>
      <c r="E90" s="28" t="e">
        <f>'Отчет за 2019'!#REF!-#REF!</f>
        <v>#REF!</v>
      </c>
      <c r="F90" s="28" t="e">
        <f>'Отчет за 2019'!#REF!-#REF!</f>
        <v>#REF!</v>
      </c>
      <c r="G90" s="28" t="e">
        <f>'Отчет за 2019'!#REF!-#REF!</f>
        <v>#REF!</v>
      </c>
      <c r="H90" s="28" t="e">
        <f>'Отчет за 2019'!#REF!-#REF!</f>
        <v>#REF!</v>
      </c>
      <c r="I90" s="28" t="e">
        <f>'Отчет за 2019'!#REF!-#REF!</f>
        <v>#REF!</v>
      </c>
      <c r="J90" s="29" t="s">
        <v>207</v>
      </c>
      <c r="K90" s="46"/>
      <c r="L90" s="2"/>
      <c r="M90" s="2"/>
      <c r="N90" s="2"/>
      <c r="O90" s="2"/>
      <c r="P90" s="2"/>
      <c r="Q90" s="2"/>
      <c r="R90" s="2"/>
    </row>
    <row r="91" spans="1:27" ht="15.75" x14ac:dyDescent="0.25">
      <c r="A91" s="202"/>
      <c r="B91" s="175"/>
      <c r="C91" s="206"/>
      <c r="D91" s="4">
        <v>2021</v>
      </c>
      <c r="E91" s="28" t="e">
        <f>'Отчет за 2019'!#REF!-#REF!</f>
        <v>#REF!</v>
      </c>
      <c r="F91" s="28" t="e">
        <f>'Отчет за 2019'!#REF!-#REF!</f>
        <v>#REF!</v>
      </c>
      <c r="G91" s="28" t="e">
        <f>'Отчет за 2019'!#REF!-#REF!</f>
        <v>#REF!</v>
      </c>
      <c r="H91" s="28" t="e">
        <f>'Отчет за 2019'!#REF!-#REF!</f>
        <v>#REF!</v>
      </c>
      <c r="I91" s="28" t="e">
        <f>'Отчет за 2019'!#REF!-#REF!</f>
        <v>#REF!</v>
      </c>
      <c r="J91" s="29"/>
      <c r="K91" s="46"/>
      <c r="L91" s="2"/>
      <c r="M91" s="2"/>
      <c r="N91" s="2"/>
      <c r="O91" s="2"/>
      <c r="P91" s="2"/>
      <c r="Q91" s="2"/>
      <c r="R91" s="2"/>
    </row>
    <row r="92" spans="1:27" ht="15.75" x14ac:dyDescent="0.25">
      <c r="A92" s="202"/>
      <c r="B92" s="175"/>
      <c r="C92" s="206"/>
      <c r="D92" s="4">
        <v>2022</v>
      </c>
      <c r="E92" s="28" t="e">
        <f>'Отчет за 2019'!K28-#REF!</f>
        <v>#REF!</v>
      </c>
      <c r="F92" s="28" t="e">
        <f>'Отчет за 2019'!L28-#REF!</f>
        <v>#REF!</v>
      </c>
      <c r="G92" s="28" t="e">
        <f>'Отчет за 2019'!M28-#REF!</f>
        <v>#REF!</v>
      </c>
      <c r="H92" s="28" t="e">
        <f>'Отчет за 2019'!N28-#REF!</f>
        <v>#REF!</v>
      </c>
      <c r="I92" s="28" t="e">
        <f>'Отчет за 2019'!O28-#REF!</f>
        <v>#REF!</v>
      </c>
      <c r="J92" s="29"/>
      <c r="K92" s="46"/>
      <c r="L92" s="2"/>
      <c r="M92" s="2"/>
      <c r="N92" s="2"/>
      <c r="O92" s="2"/>
      <c r="P92" s="2"/>
      <c r="Q92" s="2"/>
      <c r="R92" s="2"/>
    </row>
    <row r="93" spans="1:27" ht="15.75" x14ac:dyDescent="0.25">
      <c r="A93" s="202"/>
      <c r="B93" s="175"/>
      <c r="C93" s="206"/>
      <c r="D93" s="4">
        <v>2023</v>
      </c>
      <c r="E93" s="28" t="e">
        <f>'Отчет за 2019'!#REF!-#REF!</f>
        <v>#REF!</v>
      </c>
      <c r="F93" s="28" t="e">
        <f>'Отчет за 2019'!#REF!-#REF!</f>
        <v>#REF!</v>
      </c>
      <c r="G93" s="28" t="e">
        <f>'Отчет за 2019'!#REF!-#REF!</f>
        <v>#REF!</v>
      </c>
      <c r="H93" s="28" t="e">
        <f>'Отчет за 2019'!#REF!-#REF!</f>
        <v>#REF!</v>
      </c>
      <c r="I93" s="28" t="e">
        <f>'Отчет за 2019'!#REF!-#REF!</f>
        <v>#REF!</v>
      </c>
      <c r="J93" s="29"/>
      <c r="K93" s="46"/>
      <c r="L93" s="2"/>
      <c r="M93" s="2"/>
      <c r="N93" s="2"/>
      <c r="O93" s="2"/>
      <c r="P93" s="2"/>
      <c r="Q93" s="2"/>
      <c r="R93" s="2"/>
    </row>
    <row r="94" spans="1:27" ht="15.75" x14ac:dyDescent="0.25">
      <c r="A94" s="202"/>
      <c r="B94" s="175"/>
      <c r="C94" s="206"/>
      <c r="D94" s="4" t="s">
        <v>26</v>
      </c>
      <c r="E94" s="28" t="e">
        <f>'Отчет за 2019'!#REF!-#REF!</f>
        <v>#REF!</v>
      </c>
      <c r="F94" s="28" t="e">
        <f>'Отчет за 2019'!#REF!-#REF!</f>
        <v>#REF!</v>
      </c>
      <c r="G94" s="28" t="e">
        <f>'Отчет за 2019'!#REF!-#REF!</f>
        <v>#REF!</v>
      </c>
      <c r="H94" s="28" t="e">
        <f>'Отчет за 2019'!#REF!-#REF!</f>
        <v>#REF!</v>
      </c>
      <c r="I94" s="28" t="e">
        <f>'Отчет за 2019'!#REF!-#REF!</f>
        <v>#REF!</v>
      </c>
      <c r="J94" s="29"/>
      <c r="K94" s="46"/>
      <c r="L94" s="2"/>
      <c r="M94" s="2"/>
      <c r="N94" s="2"/>
      <c r="O94" s="2"/>
      <c r="P94" s="2"/>
      <c r="Q94" s="2"/>
      <c r="R94" s="2"/>
    </row>
    <row r="95" spans="1:27" ht="16.5" thickBot="1" x14ac:dyDescent="0.3">
      <c r="A95" s="203"/>
      <c r="B95" s="204"/>
      <c r="C95" s="207"/>
      <c r="D95" s="14" t="s">
        <v>27</v>
      </c>
      <c r="E95" s="28" t="e">
        <f>'Отчет за 2019'!#REF!-#REF!</f>
        <v>#REF!</v>
      </c>
      <c r="F95" s="28" t="e">
        <f>'Отчет за 2019'!#REF!-#REF!</f>
        <v>#REF!</v>
      </c>
      <c r="G95" s="28" t="e">
        <f>'Отчет за 2019'!#REF!-#REF!</f>
        <v>#REF!</v>
      </c>
      <c r="H95" s="28" t="e">
        <f>'Отчет за 2019'!#REF!-#REF!</f>
        <v>#REF!</v>
      </c>
      <c r="I95" s="28" t="e">
        <f>'Отчет за 2019'!#REF!-#REF!</f>
        <v>#REF!</v>
      </c>
      <c r="J95" s="30"/>
      <c r="K95" s="46"/>
      <c r="L95" s="2"/>
      <c r="M95" s="2"/>
      <c r="N95" s="2"/>
      <c r="O95" s="2"/>
      <c r="P95" s="2"/>
      <c r="Q95" s="2"/>
      <c r="R95" s="2"/>
    </row>
    <row r="96" spans="1:27" ht="15.75" x14ac:dyDescent="0.25">
      <c r="A96" s="201" t="s">
        <v>114</v>
      </c>
      <c r="B96" s="174" t="s">
        <v>54</v>
      </c>
      <c r="C96" s="205" t="s">
        <v>23</v>
      </c>
      <c r="D96" s="8">
        <v>2019</v>
      </c>
      <c r="E96" s="28" t="e">
        <f>'Отчет за 2019'!#REF!-#REF!</f>
        <v>#REF!</v>
      </c>
      <c r="F96" s="28" t="e">
        <f>'Отчет за 2019'!#REF!-#REF!</f>
        <v>#REF!</v>
      </c>
      <c r="G96" s="28" t="e">
        <f>'Отчет за 2019'!#REF!-#REF!</f>
        <v>#REF!</v>
      </c>
      <c r="H96" s="28" t="e">
        <f>'Отчет за 2019'!#REF!-#REF!</f>
        <v>#REF!</v>
      </c>
      <c r="I96" s="28" t="e">
        <f>'Отчет за 2019'!#REF!-#REF!</f>
        <v>#REF!</v>
      </c>
      <c r="J96" s="50"/>
      <c r="K96" s="46"/>
      <c r="L96" s="2"/>
      <c r="M96" s="2"/>
      <c r="N96" s="2"/>
      <c r="O96" s="2"/>
      <c r="P96" s="2"/>
      <c r="Q96" s="2"/>
      <c r="R96" s="2"/>
    </row>
    <row r="97" spans="1:18" ht="30" x14ac:dyDescent="0.25">
      <c r="A97" s="202"/>
      <c r="B97" s="175"/>
      <c r="C97" s="206"/>
      <c r="D97" s="4">
        <v>2020</v>
      </c>
      <c r="E97" s="28" t="e">
        <f>'Отчет за 2019'!#REF!-#REF!</f>
        <v>#REF!</v>
      </c>
      <c r="F97" s="28" t="e">
        <f>'Отчет за 2019'!#REF!-#REF!</f>
        <v>#REF!</v>
      </c>
      <c r="G97" s="28" t="e">
        <f>'Отчет за 2019'!#REF!-#REF!</f>
        <v>#REF!</v>
      </c>
      <c r="H97" s="28" t="e">
        <f>'Отчет за 2019'!#REF!-#REF!</f>
        <v>#REF!</v>
      </c>
      <c r="I97" s="28" t="e">
        <f>'Отчет за 2019'!#REF!-#REF!</f>
        <v>#REF!</v>
      </c>
      <c r="J97" s="29" t="s">
        <v>207</v>
      </c>
      <c r="K97" s="46"/>
      <c r="L97" s="2"/>
      <c r="M97" s="2"/>
      <c r="N97" s="2"/>
      <c r="O97" s="2"/>
      <c r="P97" s="2"/>
      <c r="Q97" s="2"/>
      <c r="R97" s="2"/>
    </row>
    <row r="98" spans="1:18" ht="16.5" thickBot="1" x14ac:dyDescent="0.3">
      <c r="A98" s="203"/>
      <c r="B98" s="204"/>
      <c r="C98" s="207"/>
      <c r="D98" s="14" t="s">
        <v>27</v>
      </c>
      <c r="E98" s="28" t="e">
        <f>'Отчет за 2019'!#REF!-#REF!</f>
        <v>#REF!</v>
      </c>
      <c r="F98" s="28" t="e">
        <f>'Отчет за 2019'!#REF!-#REF!</f>
        <v>#REF!</v>
      </c>
      <c r="G98" s="28" t="e">
        <f>'Отчет за 2019'!#REF!-#REF!</f>
        <v>#REF!</v>
      </c>
      <c r="H98" s="28" t="e">
        <f>'Отчет за 2019'!#REF!-#REF!</f>
        <v>#REF!</v>
      </c>
      <c r="I98" s="28" t="e">
        <f>'Отчет за 2019'!#REF!-#REF!</f>
        <v>#REF!</v>
      </c>
      <c r="J98" s="30"/>
      <c r="K98" s="46"/>
      <c r="L98" s="2"/>
      <c r="M98" s="2"/>
      <c r="N98" s="2"/>
      <c r="O98" s="2"/>
      <c r="P98" s="2"/>
      <c r="Q98" s="2"/>
      <c r="R98" s="2"/>
    </row>
    <row r="99" spans="1:18" ht="15.75" x14ac:dyDescent="0.25">
      <c r="A99" s="201" t="s">
        <v>115</v>
      </c>
      <c r="B99" s="174" t="s">
        <v>55</v>
      </c>
      <c r="C99" s="205" t="s">
        <v>23</v>
      </c>
      <c r="D99" s="8">
        <v>2019</v>
      </c>
      <c r="E99" s="28" t="e">
        <f>'Отчет за 2019'!K29-#REF!</f>
        <v>#REF!</v>
      </c>
      <c r="F99" s="28" t="e">
        <f>'Отчет за 2019'!L29-#REF!</f>
        <v>#REF!</v>
      </c>
      <c r="G99" s="28" t="e">
        <f>'Отчет за 2019'!M29-#REF!</f>
        <v>#REF!</v>
      </c>
      <c r="H99" s="28" t="e">
        <f>'Отчет за 2019'!N29-#REF!</f>
        <v>#REF!</v>
      </c>
      <c r="I99" s="28" t="e">
        <f>'Отчет за 2019'!O29-#REF!</f>
        <v>#REF!</v>
      </c>
      <c r="J99" s="50"/>
      <c r="K99" s="46"/>
      <c r="L99" s="2"/>
      <c r="M99" s="2"/>
      <c r="N99" s="2"/>
      <c r="O99" s="2"/>
      <c r="P99" s="2"/>
      <c r="Q99" s="2"/>
      <c r="R99" s="2"/>
    </row>
    <row r="100" spans="1:18" ht="30" x14ac:dyDescent="0.25">
      <c r="A100" s="202"/>
      <c r="B100" s="175"/>
      <c r="C100" s="206"/>
      <c r="D100" s="4">
        <v>2020</v>
      </c>
      <c r="E100" s="28" t="e">
        <f>'Отчет за 2019'!#REF!-#REF!</f>
        <v>#REF!</v>
      </c>
      <c r="F100" s="28" t="e">
        <f>'Отчет за 2019'!#REF!-#REF!</f>
        <v>#REF!</v>
      </c>
      <c r="G100" s="28" t="e">
        <f>'Отчет за 2019'!#REF!-#REF!</f>
        <v>#REF!</v>
      </c>
      <c r="H100" s="28" t="e">
        <f>'Отчет за 2019'!#REF!-#REF!</f>
        <v>#REF!</v>
      </c>
      <c r="I100" s="28" t="e">
        <f>'Отчет за 2019'!#REF!-#REF!</f>
        <v>#REF!</v>
      </c>
      <c r="J100" s="29" t="s">
        <v>207</v>
      </c>
      <c r="K100" s="46"/>
      <c r="L100" s="2"/>
      <c r="M100" s="2"/>
      <c r="N100" s="2"/>
      <c r="O100" s="2"/>
      <c r="P100" s="2"/>
      <c r="Q100" s="2"/>
      <c r="R100" s="2"/>
    </row>
    <row r="101" spans="1:18" ht="16.5" thickBot="1" x14ac:dyDescent="0.3">
      <c r="A101" s="203"/>
      <c r="B101" s="204"/>
      <c r="C101" s="207"/>
      <c r="D101" s="14" t="s">
        <v>27</v>
      </c>
      <c r="E101" s="28" t="e">
        <f>'Отчет за 2019'!#REF!-#REF!</f>
        <v>#REF!</v>
      </c>
      <c r="F101" s="28" t="e">
        <f>'Отчет за 2019'!#REF!-#REF!</f>
        <v>#REF!</v>
      </c>
      <c r="G101" s="28" t="e">
        <f>'Отчет за 2019'!#REF!-#REF!</f>
        <v>#REF!</v>
      </c>
      <c r="H101" s="28" t="e">
        <f>'Отчет за 2019'!#REF!-#REF!</f>
        <v>#REF!</v>
      </c>
      <c r="I101" s="28" t="e">
        <f>'Отчет за 2019'!#REF!-#REF!</f>
        <v>#REF!</v>
      </c>
      <c r="J101" s="30"/>
      <c r="K101" s="46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201" t="s">
        <v>116</v>
      </c>
      <c r="B102" s="205" t="s">
        <v>56</v>
      </c>
      <c r="C102" s="205" t="s">
        <v>23</v>
      </c>
      <c r="D102" s="8">
        <v>2019</v>
      </c>
      <c r="E102" s="28" t="e">
        <f>'Отчет за 2019'!#REF!-#REF!</f>
        <v>#REF!</v>
      </c>
      <c r="F102" s="28" t="e">
        <f>'Отчет за 2019'!#REF!-#REF!</f>
        <v>#REF!</v>
      </c>
      <c r="G102" s="28" t="e">
        <f>'Отчет за 2019'!#REF!-#REF!</f>
        <v>#REF!</v>
      </c>
      <c r="H102" s="28" t="e">
        <f>'Отчет за 2019'!#REF!-#REF!</f>
        <v>#REF!</v>
      </c>
      <c r="I102" s="28" t="e">
        <f>'Отчет за 2019'!#REF!-#REF!</f>
        <v>#REF!</v>
      </c>
      <c r="J102" s="50"/>
      <c r="K102" s="46"/>
      <c r="L102" s="2"/>
      <c r="M102" s="2"/>
      <c r="N102" s="2"/>
      <c r="O102" s="2"/>
      <c r="P102" s="2"/>
      <c r="Q102" s="2"/>
      <c r="R102" s="2"/>
    </row>
    <row r="103" spans="1:18" ht="30" x14ac:dyDescent="0.25">
      <c r="A103" s="202"/>
      <c r="B103" s="206"/>
      <c r="C103" s="206"/>
      <c r="D103" s="4">
        <v>2020</v>
      </c>
      <c r="E103" s="28" t="e">
        <f>'Отчет за 2019'!#REF!-#REF!</f>
        <v>#REF!</v>
      </c>
      <c r="F103" s="28" t="e">
        <f>'Отчет за 2019'!#REF!-#REF!</f>
        <v>#REF!</v>
      </c>
      <c r="G103" s="28" t="e">
        <f>'Отчет за 2019'!#REF!-#REF!</f>
        <v>#REF!</v>
      </c>
      <c r="H103" s="28" t="e">
        <f>'Отчет за 2019'!#REF!-#REF!</f>
        <v>#REF!</v>
      </c>
      <c r="I103" s="28" t="e">
        <f>'Отчет за 2019'!#REF!-#REF!</f>
        <v>#REF!</v>
      </c>
      <c r="J103" s="29" t="s">
        <v>207</v>
      </c>
      <c r="K103" s="46"/>
      <c r="L103" s="2"/>
      <c r="M103" s="2"/>
      <c r="N103" s="2"/>
      <c r="O103" s="2"/>
      <c r="P103" s="2"/>
      <c r="Q103" s="2"/>
      <c r="R103" s="2"/>
    </row>
    <row r="104" spans="1:18" ht="16.5" thickBot="1" x14ac:dyDescent="0.3">
      <c r="A104" s="203"/>
      <c r="B104" s="207"/>
      <c r="C104" s="207"/>
      <c r="D104" s="14" t="s">
        <v>27</v>
      </c>
      <c r="E104" s="28" t="e">
        <f>'Отчет за 2019'!#REF!-#REF!</f>
        <v>#REF!</v>
      </c>
      <c r="F104" s="28" t="e">
        <f>'Отчет за 2019'!#REF!-#REF!</f>
        <v>#REF!</v>
      </c>
      <c r="G104" s="28" t="e">
        <f>'Отчет за 2019'!#REF!-#REF!</f>
        <v>#REF!</v>
      </c>
      <c r="H104" s="28" t="e">
        <f>'Отчет за 2019'!#REF!-#REF!</f>
        <v>#REF!</v>
      </c>
      <c r="I104" s="28" t="e">
        <f>'Отчет за 2019'!#REF!-#REF!</f>
        <v>#REF!</v>
      </c>
      <c r="J104" s="30"/>
      <c r="K104" s="46"/>
      <c r="L104" s="2"/>
      <c r="M104" s="2"/>
      <c r="N104" s="2"/>
      <c r="O104" s="2"/>
      <c r="P104" s="2"/>
      <c r="Q104" s="2"/>
      <c r="R104" s="2"/>
    </row>
    <row r="105" spans="1:18" ht="15.75" x14ac:dyDescent="0.25">
      <c r="A105" s="201" t="s">
        <v>118</v>
      </c>
      <c r="B105" s="174" t="s">
        <v>58</v>
      </c>
      <c r="C105" s="205" t="s">
        <v>23</v>
      </c>
      <c r="D105" s="8">
        <v>2019</v>
      </c>
      <c r="E105" s="28" t="e">
        <f>'Отчет за 2019'!#REF!-#REF!</f>
        <v>#REF!</v>
      </c>
      <c r="F105" s="28" t="e">
        <f>'Отчет за 2019'!#REF!-#REF!</f>
        <v>#REF!</v>
      </c>
      <c r="G105" s="28" t="e">
        <f>'Отчет за 2019'!#REF!-#REF!</f>
        <v>#REF!</v>
      </c>
      <c r="H105" s="28" t="e">
        <f>'Отчет за 2019'!#REF!-#REF!</f>
        <v>#REF!</v>
      </c>
      <c r="I105" s="28" t="e">
        <f>'Отчет за 2019'!#REF!-#REF!</f>
        <v>#REF!</v>
      </c>
      <c r="J105" s="50"/>
      <c r="K105" s="46"/>
      <c r="L105" s="2"/>
      <c r="M105" s="2"/>
      <c r="N105" s="2"/>
      <c r="O105" s="2"/>
      <c r="P105" s="2"/>
      <c r="Q105" s="2"/>
      <c r="R105" s="2"/>
    </row>
    <row r="106" spans="1:18" ht="41.25" customHeight="1" x14ac:dyDescent="0.25">
      <c r="A106" s="202"/>
      <c r="B106" s="175"/>
      <c r="C106" s="206"/>
      <c r="D106" s="4">
        <v>2020</v>
      </c>
      <c r="E106" s="28" t="e">
        <f>'Отчет за 2019'!K30-#REF!</f>
        <v>#REF!</v>
      </c>
      <c r="F106" s="28" t="e">
        <f>'Отчет за 2019'!L30-#REF!</f>
        <v>#REF!</v>
      </c>
      <c r="G106" s="28" t="e">
        <f>'Отчет за 2019'!M30-#REF!</f>
        <v>#REF!</v>
      </c>
      <c r="H106" s="28" t="e">
        <f>'Отчет за 2019'!N30-#REF!</f>
        <v>#REF!</v>
      </c>
      <c r="I106" s="28" t="e">
        <f>'Отчет за 2019'!O30-#REF!</f>
        <v>#REF!</v>
      </c>
      <c r="J106" s="29" t="s">
        <v>200</v>
      </c>
      <c r="K106" s="46"/>
      <c r="L106" s="2"/>
      <c r="M106" s="2"/>
      <c r="N106" s="2"/>
      <c r="O106" s="2"/>
      <c r="P106" s="2"/>
      <c r="Q106" s="2"/>
      <c r="R106" s="2"/>
    </row>
    <row r="107" spans="1:18" ht="42.75" customHeight="1" thickBot="1" x14ac:dyDescent="0.3">
      <c r="A107" s="203"/>
      <c r="B107" s="204"/>
      <c r="C107" s="207"/>
      <c r="D107" s="14" t="s">
        <v>27</v>
      </c>
      <c r="E107" s="28" t="e">
        <f>'Отчет за 2019'!#REF!-#REF!</f>
        <v>#REF!</v>
      </c>
      <c r="F107" s="28" t="e">
        <f>'Отчет за 2019'!#REF!-#REF!</f>
        <v>#REF!</v>
      </c>
      <c r="G107" s="28" t="e">
        <f>'Отчет за 2019'!#REF!-#REF!</f>
        <v>#REF!</v>
      </c>
      <c r="H107" s="28" t="e">
        <f>'Отчет за 2019'!#REF!-#REF!</f>
        <v>#REF!</v>
      </c>
      <c r="I107" s="28" t="e">
        <f>'Отчет за 2019'!#REF!-#REF!</f>
        <v>#REF!</v>
      </c>
      <c r="J107" s="30"/>
      <c r="K107" s="46"/>
      <c r="L107" s="2"/>
      <c r="M107" s="2"/>
      <c r="N107" s="2"/>
      <c r="O107" s="2"/>
      <c r="P107" s="2"/>
      <c r="Q107" s="2"/>
      <c r="R107" s="2"/>
    </row>
    <row r="108" spans="1:18" ht="15.75" x14ac:dyDescent="0.25">
      <c r="A108" s="201" t="s">
        <v>119</v>
      </c>
      <c r="B108" s="174" t="s">
        <v>59</v>
      </c>
      <c r="C108" s="205" t="s">
        <v>23</v>
      </c>
      <c r="D108" s="8">
        <v>2019</v>
      </c>
      <c r="E108" s="28" t="e">
        <f>'Отчет за 2019'!#REF!-#REF!</f>
        <v>#REF!</v>
      </c>
      <c r="F108" s="28" t="e">
        <f>'Отчет за 2019'!#REF!-#REF!</f>
        <v>#REF!</v>
      </c>
      <c r="G108" s="28" t="e">
        <f>'Отчет за 2019'!#REF!-#REF!</f>
        <v>#REF!</v>
      </c>
      <c r="H108" s="28" t="e">
        <f>'Отчет за 2019'!#REF!-#REF!</f>
        <v>#REF!</v>
      </c>
      <c r="I108" s="28" t="e">
        <f>'Отчет за 2019'!#REF!-#REF!</f>
        <v>#REF!</v>
      </c>
      <c r="J108" s="50"/>
      <c r="K108" s="46"/>
      <c r="L108" s="2"/>
      <c r="M108" s="2"/>
      <c r="N108" s="2"/>
      <c r="O108" s="2"/>
      <c r="P108" s="2"/>
      <c r="Q108" s="2"/>
      <c r="R108" s="2"/>
    </row>
    <row r="109" spans="1:18" ht="30" x14ac:dyDescent="0.25">
      <c r="A109" s="202"/>
      <c r="B109" s="175"/>
      <c r="C109" s="206"/>
      <c r="D109" s="4">
        <v>2020</v>
      </c>
      <c r="E109" s="28" t="e">
        <f>'Отчет за 2019'!#REF!-#REF!</f>
        <v>#REF!</v>
      </c>
      <c r="F109" s="28" t="e">
        <f>'Отчет за 2019'!#REF!-#REF!</f>
        <v>#REF!</v>
      </c>
      <c r="G109" s="28" t="e">
        <f>'Отчет за 2019'!#REF!-#REF!</f>
        <v>#REF!</v>
      </c>
      <c r="H109" s="28" t="e">
        <f>'Отчет за 2019'!#REF!-#REF!</f>
        <v>#REF!</v>
      </c>
      <c r="I109" s="28" t="e">
        <f>'Отчет за 2019'!#REF!-#REF!</f>
        <v>#REF!</v>
      </c>
      <c r="J109" s="29" t="s">
        <v>207</v>
      </c>
      <c r="K109" s="46"/>
      <c r="L109" s="2"/>
      <c r="M109" s="2"/>
      <c r="N109" s="2"/>
      <c r="O109" s="2"/>
      <c r="P109" s="2"/>
      <c r="Q109" s="2"/>
      <c r="R109" s="2"/>
    </row>
    <row r="110" spans="1:18" ht="75" customHeight="1" thickBot="1" x14ac:dyDescent="0.3">
      <c r="A110" s="203"/>
      <c r="B110" s="204"/>
      <c r="C110" s="207"/>
      <c r="D110" s="14" t="s">
        <v>27</v>
      </c>
      <c r="E110" s="28" t="e">
        <f>'Отчет за 2019'!#REF!-#REF!</f>
        <v>#REF!</v>
      </c>
      <c r="F110" s="28" t="e">
        <f>'Отчет за 2019'!#REF!-#REF!</f>
        <v>#REF!</v>
      </c>
      <c r="G110" s="28" t="e">
        <f>'Отчет за 2019'!#REF!-#REF!</f>
        <v>#REF!</v>
      </c>
      <c r="H110" s="28" t="e">
        <f>'Отчет за 2019'!#REF!-#REF!</f>
        <v>#REF!</v>
      </c>
      <c r="I110" s="28" t="e">
        <f>'Отчет за 2019'!#REF!-#REF!</f>
        <v>#REF!</v>
      </c>
      <c r="J110" s="30"/>
      <c r="K110" s="46"/>
      <c r="L110" s="2"/>
      <c r="M110" s="2"/>
      <c r="N110" s="2"/>
      <c r="O110" s="2"/>
      <c r="P110" s="2"/>
      <c r="Q110" s="2"/>
      <c r="R110" s="2"/>
    </row>
    <row r="111" spans="1:18" ht="15.75" x14ac:dyDescent="0.25">
      <c r="A111" s="201" t="s">
        <v>120</v>
      </c>
      <c r="B111" s="174" t="s">
        <v>60</v>
      </c>
      <c r="C111" s="205" t="s">
        <v>23</v>
      </c>
      <c r="D111" s="8">
        <v>2019</v>
      </c>
      <c r="E111" s="28" t="e">
        <f>'Отчет за 2019'!#REF!-#REF!</f>
        <v>#REF!</v>
      </c>
      <c r="F111" s="28" t="e">
        <f>'Отчет за 2019'!#REF!-#REF!</f>
        <v>#REF!</v>
      </c>
      <c r="G111" s="28" t="e">
        <f>'Отчет за 2019'!#REF!-#REF!</f>
        <v>#REF!</v>
      </c>
      <c r="H111" s="28" t="e">
        <f>'Отчет за 2019'!#REF!-#REF!</f>
        <v>#REF!</v>
      </c>
      <c r="I111" s="28" t="e">
        <f>'Отчет за 2019'!#REF!-#REF!</f>
        <v>#REF!</v>
      </c>
      <c r="J111" s="50"/>
      <c r="K111" s="46"/>
      <c r="L111" s="2"/>
      <c r="M111" s="2"/>
      <c r="N111" s="2"/>
      <c r="O111" s="2"/>
      <c r="P111" s="2"/>
      <c r="Q111" s="2"/>
      <c r="R111" s="2"/>
    </row>
    <row r="112" spans="1:18" ht="30" x14ac:dyDescent="0.25">
      <c r="A112" s="202"/>
      <c r="B112" s="175"/>
      <c r="C112" s="206"/>
      <c r="D112" s="4">
        <v>2020</v>
      </c>
      <c r="E112" s="28" t="e">
        <f>'Отчет за 2019'!#REF!-#REF!</f>
        <v>#REF!</v>
      </c>
      <c r="F112" s="28" t="e">
        <f>'Отчет за 2019'!#REF!-#REF!</f>
        <v>#REF!</v>
      </c>
      <c r="G112" s="28" t="e">
        <f>'Отчет за 2019'!#REF!-#REF!</f>
        <v>#REF!</v>
      </c>
      <c r="H112" s="28" t="e">
        <f>'Отчет за 2019'!#REF!-#REF!</f>
        <v>#REF!</v>
      </c>
      <c r="I112" s="28" t="e">
        <f>'Отчет за 2019'!#REF!-#REF!</f>
        <v>#REF!</v>
      </c>
      <c r="J112" s="29" t="s">
        <v>207</v>
      </c>
      <c r="K112" s="46"/>
      <c r="L112" s="2"/>
      <c r="M112" s="2"/>
      <c r="N112" s="2"/>
      <c r="O112" s="2"/>
      <c r="P112" s="2"/>
      <c r="Q112" s="2"/>
      <c r="R112" s="2"/>
    </row>
    <row r="113" spans="1:18" ht="62.25" customHeight="1" thickBot="1" x14ac:dyDescent="0.3">
      <c r="A113" s="203"/>
      <c r="B113" s="204"/>
      <c r="C113" s="207"/>
      <c r="D113" s="14" t="s">
        <v>27</v>
      </c>
      <c r="E113" s="28" t="e">
        <f>'Отчет за 2019'!K31-#REF!</f>
        <v>#REF!</v>
      </c>
      <c r="F113" s="28" t="e">
        <f>'Отчет за 2019'!L31-#REF!</f>
        <v>#REF!</v>
      </c>
      <c r="G113" s="28" t="e">
        <f>'Отчет за 2019'!M31-#REF!</f>
        <v>#REF!</v>
      </c>
      <c r="H113" s="28" t="e">
        <f>'Отчет за 2019'!N31-#REF!</f>
        <v>#REF!</v>
      </c>
      <c r="I113" s="28" t="e">
        <f>'Отчет за 2019'!O31-#REF!</f>
        <v>#REF!</v>
      </c>
      <c r="J113" s="30"/>
      <c r="K113" s="46"/>
      <c r="L113" s="2"/>
      <c r="M113" s="2"/>
      <c r="N113" s="2"/>
      <c r="O113" s="2"/>
      <c r="P113" s="2"/>
      <c r="Q113" s="2"/>
      <c r="R113" s="2"/>
    </row>
    <row r="114" spans="1:18" ht="15.75" x14ac:dyDescent="0.25">
      <c r="A114" s="201" t="s">
        <v>121</v>
      </c>
      <c r="B114" s="174" t="s">
        <v>61</v>
      </c>
      <c r="C114" s="205" t="s">
        <v>23</v>
      </c>
      <c r="D114" s="8">
        <v>2019</v>
      </c>
      <c r="E114" s="28" t="e">
        <f>'Отчет за 2019'!#REF!-#REF!</f>
        <v>#REF!</v>
      </c>
      <c r="F114" s="28" t="e">
        <f>'Отчет за 2019'!#REF!-#REF!</f>
        <v>#REF!</v>
      </c>
      <c r="G114" s="28" t="e">
        <f>'Отчет за 2019'!#REF!-#REF!</f>
        <v>#REF!</v>
      </c>
      <c r="H114" s="28" t="e">
        <f>'Отчет за 2019'!#REF!-#REF!</f>
        <v>#REF!</v>
      </c>
      <c r="I114" s="28" t="e">
        <f>'Отчет за 2019'!#REF!-#REF!</f>
        <v>#REF!</v>
      </c>
      <c r="J114" s="50"/>
      <c r="K114" s="46"/>
      <c r="L114" s="2"/>
      <c r="M114" s="2"/>
      <c r="N114" s="2"/>
      <c r="O114" s="2"/>
      <c r="P114" s="2"/>
      <c r="Q114" s="2"/>
      <c r="R114" s="2"/>
    </row>
    <row r="115" spans="1:18" ht="30" x14ac:dyDescent="0.25">
      <c r="A115" s="202"/>
      <c r="B115" s="175"/>
      <c r="C115" s="206"/>
      <c r="D115" s="4">
        <v>2020</v>
      </c>
      <c r="E115" s="28" t="e">
        <f>'Отчет за 2019'!#REF!-#REF!</f>
        <v>#REF!</v>
      </c>
      <c r="F115" s="28" t="e">
        <f>'Отчет за 2019'!#REF!-#REF!</f>
        <v>#REF!</v>
      </c>
      <c r="G115" s="28" t="e">
        <f>'Отчет за 2019'!#REF!-#REF!</f>
        <v>#REF!</v>
      </c>
      <c r="H115" s="28" t="e">
        <f>'Отчет за 2019'!#REF!-#REF!</f>
        <v>#REF!</v>
      </c>
      <c r="I115" s="28" t="e">
        <f>'Отчет за 2019'!#REF!-#REF!</f>
        <v>#REF!</v>
      </c>
      <c r="J115" s="29" t="s">
        <v>207</v>
      </c>
      <c r="K115" s="46"/>
      <c r="L115" s="2"/>
      <c r="M115" s="2"/>
      <c r="N115" s="2"/>
      <c r="O115" s="2"/>
      <c r="P115" s="2"/>
      <c r="Q115" s="2"/>
      <c r="R115" s="2"/>
    </row>
    <row r="116" spans="1:18" ht="63" customHeight="1" thickBot="1" x14ac:dyDescent="0.3">
      <c r="A116" s="203"/>
      <c r="B116" s="204"/>
      <c r="C116" s="207"/>
      <c r="D116" s="14" t="s">
        <v>27</v>
      </c>
      <c r="E116" s="28" t="e">
        <f>'Отчет за 2019'!#REF!-#REF!</f>
        <v>#REF!</v>
      </c>
      <c r="F116" s="28" t="e">
        <f>'Отчет за 2019'!#REF!-#REF!</f>
        <v>#REF!</v>
      </c>
      <c r="G116" s="28" t="e">
        <f>'Отчет за 2019'!#REF!-#REF!</f>
        <v>#REF!</v>
      </c>
      <c r="H116" s="28" t="e">
        <f>'Отчет за 2019'!#REF!-#REF!</f>
        <v>#REF!</v>
      </c>
      <c r="I116" s="28" t="e">
        <f>'Отчет за 2019'!#REF!-#REF!</f>
        <v>#REF!</v>
      </c>
      <c r="J116" s="30"/>
      <c r="K116" s="46"/>
      <c r="L116" s="2"/>
      <c r="M116" s="2"/>
      <c r="N116" s="2"/>
      <c r="O116" s="2"/>
      <c r="P116" s="2"/>
      <c r="Q116" s="2"/>
      <c r="R116" s="2"/>
    </row>
    <row r="117" spans="1:18" ht="15.75" x14ac:dyDescent="0.25">
      <c r="A117" s="201" t="s">
        <v>122</v>
      </c>
      <c r="B117" s="174" t="s">
        <v>62</v>
      </c>
      <c r="C117" s="205" t="s">
        <v>23</v>
      </c>
      <c r="D117" s="8">
        <v>2019</v>
      </c>
      <c r="E117" s="28" t="e">
        <f>'Отчет за 2019'!#REF!-#REF!</f>
        <v>#REF!</v>
      </c>
      <c r="F117" s="28" t="e">
        <f>'Отчет за 2019'!#REF!-#REF!</f>
        <v>#REF!</v>
      </c>
      <c r="G117" s="28" t="e">
        <f>'Отчет за 2019'!#REF!-#REF!</f>
        <v>#REF!</v>
      </c>
      <c r="H117" s="28" t="e">
        <f>'Отчет за 2019'!#REF!-#REF!</f>
        <v>#REF!</v>
      </c>
      <c r="I117" s="28" t="e">
        <f>'Отчет за 2019'!#REF!-#REF!</f>
        <v>#REF!</v>
      </c>
      <c r="J117" s="50"/>
      <c r="K117" s="46"/>
      <c r="L117" s="2"/>
      <c r="M117" s="2"/>
      <c r="N117" s="2"/>
      <c r="O117" s="2"/>
      <c r="P117" s="2"/>
      <c r="Q117" s="2"/>
      <c r="R117" s="2"/>
    </row>
    <row r="118" spans="1:18" ht="30" x14ac:dyDescent="0.25">
      <c r="A118" s="202"/>
      <c r="B118" s="175"/>
      <c r="C118" s="206"/>
      <c r="D118" s="4">
        <v>2020</v>
      </c>
      <c r="E118" s="28" t="e">
        <f>'Отчет за 2019'!#REF!-#REF!</f>
        <v>#REF!</v>
      </c>
      <c r="F118" s="28" t="e">
        <f>'Отчет за 2019'!#REF!-#REF!</f>
        <v>#REF!</v>
      </c>
      <c r="G118" s="28" t="e">
        <f>'Отчет за 2019'!#REF!-#REF!</f>
        <v>#REF!</v>
      </c>
      <c r="H118" s="28" t="e">
        <f>'Отчет за 2019'!#REF!-#REF!</f>
        <v>#REF!</v>
      </c>
      <c r="I118" s="28" t="e">
        <f>'Отчет за 2019'!#REF!-#REF!</f>
        <v>#REF!</v>
      </c>
      <c r="J118" s="29" t="s">
        <v>207</v>
      </c>
      <c r="K118" s="46"/>
      <c r="L118" s="2"/>
      <c r="M118" s="2"/>
      <c r="N118" s="2"/>
      <c r="O118" s="2"/>
      <c r="P118" s="2"/>
      <c r="Q118" s="2"/>
      <c r="R118" s="2"/>
    </row>
    <row r="119" spans="1:18" ht="16.5" thickBot="1" x14ac:dyDescent="0.3">
      <c r="A119" s="203"/>
      <c r="B119" s="204"/>
      <c r="C119" s="207"/>
      <c r="D119" s="14" t="s">
        <v>27</v>
      </c>
      <c r="E119" s="28" t="e">
        <f>'Отчет за 2019'!#REF!-#REF!</f>
        <v>#REF!</v>
      </c>
      <c r="F119" s="28" t="e">
        <f>'Отчет за 2019'!#REF!-#REF!</f>
        <v>#REF!</v>
      </c>
      <c r="G119" s="28" t="e">
        <f>'Отчет за 2019'!#REF!-#REF!</f>
        <v>#REF!</v>
      </c>
      <c r="H119" s="28" t="e">
        <f>'Отчет за 2019'!#REF!-#REF!</f>
        <v>#REF!</v>
      </c>
      <c r="I119" s="28" t="e">
        <f>'Отчет за 2019'!#REF!-#REF!</f>
        <v>#REF!</v>
      </c>
      <c r="J119" s="30"/>
      <c r="K119" s="46"/>
      <c r="L119" s="2"/>
      <c r="M119" s="2"/>
      <c r="N119" s="2"/>
      <c r="O119" s="2"/>
      <c r="P119" s="2"/>
      <c r="Q119" s="2"/>
      <c r="R119" s="2"/>
    </row>
    <row r="120" spans="1:18" ht="15.75" x14ac:dyDescent="0.25">
      <c r="A120" s="201" t="s">
        <v>123</v>
      </c>
      <c r="B120" s="174" t="s">
        <v>63</v>
      </c>
      <c r="C120" s="205" t="s">
        <v>23</v>
      </c>
      <c r="D120" s="8">
        <v>2019</v>
      </c>
      <c r="E120" s="28" t="e">
        <f>'Отчет за 2019'!K32-#REF!</f>
        <v>#REF!</v>
      </c>
      <c r="F120" s="28" t="e">
        <f>'Отчет за 2019'!L32-#REF!</f>
        <v>#REF!</v>
      </c>
      <c r="G120" s="28" t="e">
        <f>'Отчет за 2019'!M32-#REF!</f>
        <v>#REF!</v>
      </c>
      <c r="H120" s="28" t="e">
        <f>'Отчет за 2019'!N32-#REF!</f>
        <v>#REF!</v>
      </c>
      <c r="I120" s="28" t="e">
        <f>'Отчет за 2019'!O32-#REF!</f>
        <v>#REF!</v>
      </c>
      <c r="J120" s="50"/>
      <c r="K120" s="46"/>
      <c r="L120" s="2"/>
      <c r="M120" s="2"/>
      <c r="N120" s="2"/>
      <c r="O120" s="2"/>
      <c r="P120" s="2"/>
      <c r="Q120" s="2"/>
      <c r="R120" s="2"/>
    </row>
    <row r="121" spans="1:18" ht="30" x14ac:dyDescent="0.25">
      <c r="A121" s="202"/>
      <c r="B121" s="175"/>
      <c r="C121" s="206"/>
      <c r="D121" s="4">
        <v>2021</v>
      </c>
      <c r="E121" s="28" t="e">
        <f>'Отчет за 2019'!#REF!-#REF!</f>
        <v>#REF!</v>
      </c>
      <c r="F121" s="28" t="e">
        <f>'Отчет за 2019'!#REF!-#REF!</f>
        <v>#REF!</v>
      </c>
      <c r="G121" s="28" t="e">
        <f>'Отчет за 2019'!#REF!-#REF!</f>
        <v>#REF!</v>
      </c>
      <c r="H121" s="28" t="e">
        <f>'Отчет за 2019'!#REF!-#REF!</f>
        <v>#REF!</v>
      </c>
      <c r="I121" s="28" t="e">
        <f>'Отчет за 2019'!#REF!-#REF!</f>
        <v>#REF!</v>
      </c>
      <c r="J121" s="29" t="s">
        <v>207</v>
      </c>
      <c r="K121" s="46"/>
      <c r="L121" s="2"/>
      <c r="M121" s="2"/>
      <c r="N121" s="2"/>
      <c r="O121" s="2"/>
      <c r="P121" s="2"/>
      <c r="Q121" s="2"/>
      <c r="R121" s="2"/>
    </row>
    <row r="122" spans="1:18" ht="16.5" thickBot="1" x14ac:dyDescent="0.3">
      <c r="A122" s="203"/>
      <c r="B122" s="204"/>
      <c r="C122" s="207"/>
      <c r="D122" s="14" t="s">
        <v>27</v>
      </c>
      <c r="E122" s="28" t="e">
        <f>'Отчет за 2019'!#REF!-#REF!</f>
        <v>#REF!</v>
      </c>
      <c r="F122" s="28" t="e">
        <f>'Отчет за 2019'!#REF!-#REF!</f>
        <v>#REF!</v>
      </c>
      <c r="G122" s="28" t="e">
        <f>'Отчет за 2019'!#REF!-#REF!</f>
        <v>#REF!</v>
      </c>
      <c r="H122" s="28" t="e">
        <f>'Отчет за 2019'!#REF!-#REF!</f>
        <v>#REF!</v>
      </c>
      <c r="I122" s="28" t="e">
        <f>'Отчет за 2019'!#REF!-#REF!</f>
        <v>#REF!</v>
      </c>
      <c r="J122" s="30"/>
      <c r="K122" s="46"/>
      <c r="L122" s="2"/>
      <c r="M122" s="2"/>
      <c r="N122" s="2"/>
      <c r="O122" s="2"/>
      <c r="P122" s="2"/>
      <c r="Q122" s="2"/>
      <c r="R122" s="2"/>
    </row>
    <row r="123" spans="1:18" ht="15.75" x14ac:dyDescent="0.25">
      <c r="A123" s="201" t="s">
        <v>109</v>
      </c>
      <c r="B123" s="174" t="s">
        <v>64</v>
      </c>
      <c r="C123" s="205" t="s">
        <v>23</v>
      </c>
      <c r="D123" s="8">
        <v>2019</v>
      </c>
      <c r="E123" s="28" t="e">
        <f>'Отчет за 2019'!#REF!-#REF!</f>
        <v>#REF!</v>
      </c>
      <c r="F123" s="28" t="e">
        <f>'Отчет за 2019'!#REF!-#REF!</f>
        <v>#REF!</v>
      </c>
      <c r="G123" s="28" t="e">
        <f>'Отчет за 2019'!#REF!-#REF!</f>
        <v>#REF!</v>
      </c>
      <c r="H123" s="28" t="e">
        <f>'Отчет за 2019'!#REF!-#REF!</f>
        <v>#REF!</v>
      </c>
      <c r="I123" s="28" t="e">
        <f>'Отчет за 2019'!#REF!-#REF!</f>
        <v>#REF!</v>
      </c>
      <c r="J123" s="50"/>
      <c r="K123" s="46"/>
      <c r="L123" s="2"/>
      <c r="M123" s="2"/>
      <c r="N123" s="2"/>
      <c r="O123" s="2"/>
      <c r="P123" s="2"/>
      <c r="Q123" s="2"/>
      <c r="R123" s="2"/>
    </row>
    <row r="124" spans="1:18" ht="15.75" x14ac:dyDescent="0.25">
      <c r="A124" s="202"/>
      <c r="B124" s="175"/>
      <c r="C124" s="206"/>
      <c r="D124" s="4">
        <v>2020</v>
      </c>
      <c r="E124" s="28" t="e">
        <f>'Отчет за 2019'!#REF!-#REF!</f>
        <v>#REF!</v>
      </c>
      <c r="F124" s="28" t="e">
        <f>'Отчет за 2019'!#REF!-#REF!</f>
        <v>#REF!</v>
      </c>
      <c r="G124" s="28" t="e">
        <f>'Отчет за 2019'!#REF!-#REF!</f>
        <v>#REF!</v>
      </c>
      <c r="H124" s="28" t="e">
        <f>'Отчет за 2019'!#REF!-#REF!</f>
        <v>#REF!</v>
      </c>
      <c r="I124" s="28" t="e">
        <f>'Отчет за 2019'!#REF!-#REF!</f>
        <v>#REF!</v>
      </c>
      <c r="J124" s="231" t="s">
        <v>207</v>
      </c>
      <c r="K124" s="46"/>
      <c r="L124" s="2"/>
      <c r="M124" s="2"/>
      <c r="N124" s="2"/>
      <c r="O124" s="2"/>
      <c r="P124" s="2"/>
      <c r="Q124" s="2"/>
      <c r="R124" s="2"/>
    </row>
    <row r="125" spans="1:18" ht="15.75" x14ac:dyDescent="0.25">
      <c r="A125" s="202"/>
      <c r="B125" s="175"/>
      <c r="C125" s="206"/>
      <c r="D125" s="4">
        <v>2021</v>
      </c>
      <c r="E125" s="28" t="e">
        <f>'Отчет за 2019'!#REF!-#REF!</f>
        <v>#REF!</v>
      </c>
      <c r="F125" s="28" t="e">
        <f>'Отчет за 2019'!#REF!-#REF!</f>
        <v>#REF!</v>
      </c>
      <c r="G125" s="28" t="e">
        <f>'Отчет за 2019'!#REF!-#REF!</f>
        <v>#REF!</v>
      </c>
      <c r="H125" s="28" t="e">
        <f>'Отчет за 2019'!#REF!-#REF!</f>
        <v>#REF!</v>
      </c>
      <c r="I125" s="28" t="e">
        <f>'Отчет за 2019'!#REF!-#REF!</f>
        <v>#REF!</v>
      </c>
      <c r="J125" s="257"/>
      <c r="K125" s="46"/>
      <c r="L125" s="2"/>
      <c r="M125" s="2"/>
      <c r="N125" s="2"/>
      <c r="O125" s="2"/>
      <c r="P125" s="2"/>
      <c r="Q125" s="2"/>
      <c r="R125" s="2"/>
    </row>
    <row r="126" spans="1:18" ht="16.5" thickBot="1" x14ac:dyDescent="0.3">
      <c r="A126" s="203"/>
      <c r="B126" s="204"/>
      <c r="C126" s="207"/>
      <c r="D126" s="14" t="s">
        <v>27</v>
      </c>
      <c r="E126" s="28" t="e">
        <f>'Отчет за 2019'!#REF!-#REF!</f>
        <v>#REF!</v>
      </c>
      <c r="F126" s="28" t="e">
        <f>'Отчет за 2019'!#REF!-#REF!</f>
        <v>#REF!</v>
      </c>
      <c r="G126" s="28" t="e">
        <f>'Отчет за 2019'!#REF!-#REF!</f>
        <v>#REF!</v>
      </c>
      <c r="H126" s="28" t="e">
        <f>'Отчет за 2019'!#REF!-#REF!</f>
        <v>#REF!</v>
      </c>
      <c r="I126" s="28" t="e">
        <f>'Отчет за 2019'!#REF!-#REF!</f>
        <v>#REF!</v>
      </c>
      <c r="J126" s="30"/>
      <c r="K126" s="46"/>
      <c r="L126" s="2"/>
      <c r="M126" s="2"/>
      <c r="N126" s="2"/>
      <c r="O126" s="2"/>
      <c r="P126" s="2"/>
      <c r="Q126" s="2"/>
      <c r="R126" s="2"/>
    </row>
    <row r="127" spans="1:18" ht="15.75" x14ac:dyDescent="0.25">
      <c r="A127" s="201" t="s">
        <v>108</v>
      </c>
      <c r="B127" s="174" t="s">
        <v>65</v>
      </c>
      <c r="C127" s="205" t="s">
        <v>23</v>
      </c>
      <c r="D127" s="8">
        <v>2019</v>
      </c>
      <c r="E127" s="28" t="e">
        <f>'Отчет за 2019'!K33-#REF!</f>
        <v>#REF!</v>
      </c>
      <c r="F127" s="28" t="e">
        <f>'Отчет за 2019'!L33-#REF!</f>
        <v>#REF!</v>
      </c>
      <c r="G127" s="28" t="e">
        <f>'Отчет за 2019'!M33-#REF!</f>
        <v>#REF!</v>
      </c>
      <c r="H127" s="28" t="e">
        <f>'Отчет за 2019'!N33-#REF!</f>
        <v>#REF!</v>
      </c>
      <c r="I127" s="28" t="e">
        <f>'Отчет за 2019'!O33-#REF!</f>
        <v>#REF!</v>
      </c>
      <c r="J127" s="50"/>
      <c r="K127" s="46"/>
      <c r="L127" s="2"/>
      <c r="M127" s="2"/>
      <c r="N127" s="2"/>
      <c r="O127" s="2"/>
      <c r="P127" s="2"/>
      <c r="Q127" s="2"/>
      <c r="R127" s="2"/>
    </row>
    <row r="128" spans="1:18" ht="30" x14ac:dyDescent="0.25">
      <c r="A128" s="202"/>
      <c r="B128" s="175"/>
      <c r="C128" s="206"/>
      <c r="D128" s="4">
        <v>2020</v>
      </c>
      <c r="E128" s="28" t="e">
        <f>'Отчет за 2019'!#REF!-#REF!</f>
        <v>#REF!</v>
      </c>
      <c r="F128" s="28" t="e">
        <f>'Отчет за 2019'!#REF!-#REF!</f>
        <v>#REF!</v>
      </c>
      <c r="G128" s="28" t="e">
        <f>'Отчет за 2019'!#REF!-#REF!</f>
        <v>#REF!</v>
      </c>
      <c r="H128" s="28" t="e">
        <f>'Отчет за 2019'!#REF!-#REF!</f>
        <v>#REF!</v>
      </c>
      <c r="I128" s="28" t="e">
        <f>'Отчет за 2019'!#REF!-#REF!</f>
        <v>#REF!</v>
      </c>
      <c r="J128" s="29" t="s">
        <v>207</v>
      </c>
      <c r="K128" s="46"/>
      <c r="L128" s="2"/>
      <c r="M128" s="2"/>
      <c r="N128" s="2"/>
      <c r="O128" s="2"/>
      <c r="P128" s="2"/>
      <c r="Q128" s="2"/>
      <c r="R128" s="2"/>
    </row>
    <row r="129" spans="1:20" ht="16.5" thickBot="1" x14ac:dyDescent="0.3">
      <c r="A129" s="203"/>
      <c r="B129" s="204"/>
      <c r="C129" s="207"/>
      <c r="D129" s="14" t="s">
        <v>27</v>
      </c>
      <c r="E129" s="28" t="e">
        <f>'Отчет за 2019'!#REF!-#REF!</f>
        <v>#REF!</v>
      </c>
      <c r="F129" s="28" t="e">
        <f>'Отчет за 2019'!#REF!-#REF!</f>
        <v>#REF!</v>
      </c>
      <c r="G129" s="28" t="e">
        <f>'Отчет за 2019'!#REF!-#REF!</f>
        <v>#REF!</v>
      </c>
      <c r="H129" s="28" t="e">
        <f>'Отчет за 2019'!#REF!-#REF!</f>
        <v>#REF!</v>
      </c>
      <c r="I129" s="28" t="e">
        <f>'Отчет за 2019'!#REF!-#REF!</f>
        <v>#REF!</v>
      </c>
      <c r="J129" s="31"/>
      <c r="K129" s="46"/>
      <c r="L129" s="2"/>
      <c r="M129" s="2"/>
      <c r="N129" s="2"/>
      <c r="O129" s="2"/>
      <c r="P129" s="2"/>
      <c r="Q129" s="2"/>
      <c r="R129" s="2"/>
    </row>
    <row r="130" spans="1:20" ht="16.5" thickBot="1" x14ac:dyDescent="0.3">
      <c r="A130" s="254" t="s">
        <v>66</v>
      </c>
      <c r="B130" s="255"/>
      <c r="C130" s="255"/>
      <c r="D130" s="255"/>
      <c r="E130" s="255"/>
      <c r="F130" s="255"/>
      <c r="G130" s="255"/>
      <c r="H130" s="255"/>
      <c r="I130" s="255"/>
      <c r="J130" s="256"/>
      <c r="K130" s="46"/>
      <c r="L130" s="2"/>
      <c r="M130" s="2"/>
      <c r="N130" s="2"/>
      <c r="O130" s="2"/>
      <c r="P130" s="2"/>
      <c r="Q130" s="2"/>
      <c r="R130" s="2"/>
    </row>
    <row r="131" spans="1:20" ht="15.75" x14ac:dyDescent="0.25">
      <c r="A131" s="196">
        <v>2</v>
      </c>
      <c r="B131" s="220" t="s">
        <v>67</v>
      </c>
      <c r="C131" s="220" t="s">
        <v>23</v>
      </c>
      <c r="D131" s="8">
        <v>2019</v>
      </c>
      <c r="E131" s="28" t="e">
        <f>'Отчет за 2019'!#REF!-#REF!</f>
        <v>#REF!</v>
      </c>
      <c r="F131" s="28" t="e">
        <f>'Отчет за 2019'!#REF!-#REF!</f>
        <v>#REF!</v>
      </c>
      <c r="G131" s="28" t="e">
        <f>'Отчет за 2019'!#REF!-#REF!</f>
        <v>#REF!</v>
      </c>
      <c r="H131" s="28" t="e">
        <f>'Отчет за 2019'!#REF!-#REF!</f>
        <v>#REF!</v>
      </c>
      <c r="I131" s="28" t="e">
        <f>'Отчет за 2019'!#REF!-#REF!</f>
        <v>#REF!</v>
      </c>
      <c r="J131" s="50"/>
      <c r="K131" s="46"/>
      <c r="L131" s="2"/>
      <c r="M131" s="2"/>
      <c r="N131" s="2"/>
      <c r="O131" s="2"/>
      <c r="P131" s="2"/>
      <c r="Q131" s="2"/>
      <c r="R131" s="2"/>
    </row>
    <row r="132" spans="1:20" ht="15.75" x14ac:dyDescent="0.25">
      <c r="A132" s="190"/>
      <c r="B132" s="221"/>
      <c r="C132" s="221"/>
      <c r="D132" s="4">
        <v>2020</v>
      </c>
      <c r="E132" s="28" t="e">
        <f>'Отчет за 2019'!#REF!-#REF!</f>
        <v>#REF!</v>
      </c>
      <c r="F132" s="28" t="e">
        <f>'Отчет за 2019'!#REF!-#REF!</f>
        <v>#REF!</v>
      </c>
      <c r="G132" s="28" t="e">
        <f>'Отчет за 2019'!#REF!-#REF!</f>
        <v>#REF!</v>
      </c>
      <c r="H132" s="28" t="e">
        <f>'Отчет за 2019'!#REF!-#REF!</f>
        <v>#REF!</v>
      </c>
      <c r="I132" s="28" t="e">
        <f>'Отчет за 2019'!#REF!-#REF!</f>
        <v>#REF!</v>
      </c>
      <c r="J132" s="29"/>
      <c r="K132" s="46"/>
      <c r="L132" s="2"/>
      <c r="M132" s="2"/>
      <c r="N132" s="2"/>
      <c r="O132" s="2"/>
      <c r="P132" s="2"/>
      <c r="Q132" s="2"/>
      <c r="R132" s="2"/>
    </row>
    <row r="133" spans="1:20" ht="16.5" thickBot="1" x14ac:dyDescent="0.3">
      <c r="A133" s="238"/>
      <c r="B133" s="239"/>
      <c r="C133" s="239"/>
      <c r="D133" s="14" t="s">
        <v>27</v>
      </c>
      <c r="E133" s="28" t="e">
        <f>'Отчет за 2019'!#REF!-#REF!</f>
        <v>#REF!</v>
      </c>
      <c r="F133" s="28" t="e">
        <f>'Отчет за 2019'!#REF!-#REF!</f>
        <v>#REF!</v>
      </c>
      <c r="G133" s="28" t="e">
        <f>'Отчет за 2019'!#REF!-#REF!</f>
        <v>#REF!</v>
      </c>
      <c r="H133" s="28" t="e">
        <f>'Отчет за 2019'!#REF!-#REF!</f>
        <v>#REF!</v>
      </c>
      <c r="I133" s="28" t="e">
        <f>'Отчет за 2019'!#REF!-#REF!</f>
        <v>#REF!</v>
      </c>
      <c r="J133" s="30"/>
      <c r="K133" s="46"/>
      <c r="L133" s="2"/>
      <c r="M133" s="2"/>
      <c r="N133" s="2"/>
      <c r="O133" s="2"/>
      <c r="P133" s="2"/>
      <c r="Q133" s="2"/>
      <c r="R133" s="2"/>
    </row>
    <row r="134" spans="1:20" ht="15.75" x14ac:dyDescent="0.25">
      <c r="A134" s="196" t="s">
        <v>5</v>
      </c>
      <c r="B134" s="220" t="s">
        <v>68</v>
      </c>
      <c r="C134" s="220" t="s">
        <v>23</v>
      </c>
      <c r="D134" s="8">
        <v>2019</v>
      </c>
      <c r="E134" s="28" t="e">
        <f>'Отчет за 2019'!K34-#REF!</f>
        <v>#REF!</v>
      </c>
      <c r="F134" s="28" t="e">
        <f>'Отчет за 2019'!L34-#REF!</f>
        <v>#REF!</v>
      </c>
      <c r="G134" s="28" t="e">
        <f>'Отчет за 2019'!M34-#REF!</f>
        <v>#REF!</v>
      </c>
      <c r="H134" s="28" t="e">
        <f>'Отчет за 2019'!N34-#REF!</f>
        <v>#REF!</v>
      </c>
      <c r="I134" s="28" t="e">
        <f>'Отчет за 2019'!O34-#REF!</f>
        <v>#REF!</v>
      </c>
      <c r="J134" s="50"/>
      <c r="K134" s="46"/>
      <c r="L134" s="2"/>
      <c r="M134" s="2"/>
      <c r="N134" s="2"/>
      <c r="O134" s="2"/>
      <c r="P134" s="2"/>
      <c r="Q134" s="2"/>
      <c r="R134" s="2"/>
    </row>
    <row r="135" spans="1:20" ht="15.75" x14ac:dyDescent="0.25">
      <c r="A135" s="190"/>
      <c r="B135" s="221"/>
      <c r="C135" s="221"/>
      <c r="D135" s="4">
        <v>2020</v>
      </c>
      <c r="E135" s="28" t="e">
        <f>'Отчет за 2019'!#REF!-#REF!</f>
        <v>#REF!</v>
      </c>
      <c r="F135" s="28" t="e">
        <f>'Отчет за 2019'!#REF!-#REF!</f>
        <v>#REF!</v>
      </c>
      <c r="G135" s="28" t="e">
        <f>'Отчет за 2019'!#REF!-#REF!</f>
        <v>#REF!</v>
      </c>
      <c r="H135" s="28" t="e">
        <f>'Отчет за 2019'!#REF!-#REF!</f>
        <v>#REF!</v>
      </c>
      <c r="I135" s="28" t="e">
        <f>'Отчет за 2019'!#REF!-#REF!</f>
        <v>#REF!</v>
      </c>
      <c r="J135" s="29"/>
      <c r="K135" s="46"/>
      <c r="L135" s="2"/>
      <c r="M135" s="2"/>
      <c r="N135" s="2"/>
      <c r="O135" s="2"/>
      <c r="P135" s="2"/>
      <c r="Q135" s="2"/>
      <c r="R135" s="2"/>
    </row>
    <row r="136" spans="1:20" ht="16.5" thickBot="1" x14ac:dyDescent="0.3">
      <c r="A136" s="238"/>
      <c r="B136" s="239"/>
      <c r="C136" s="239"/>
      <c r="D136" s="14" t="s">
        <v>27</v>
      </c>
      <c r="E136" s="28" t="e">
        <f>'Отчет за 2019'!#REF!-#REF!</f>
        <v>#REF!</v>
      </c>
      <c r="F136" s="28" t="e">
        <f>'Отчет за 2019'!#REF!-#REF!</f>
        <v>#REF!</v>
      </c>
      <c r="G136" s="28" t="e">
        <f>'Отчет за 2019'!#REF!-#REF!</f>
        <v>#REF!</v>
      </c>
      <c r="H136" s="28" t="e">
        <f>'Отчет за 2019'!#REF!-#REF!</f>
        <v>#REF!</v>
      </c>
      <c r="I136" s="28" t="e">
        <f>'Отчет за 2019'!#REF!-#REF!</f>
        <v>#REF!</v>
      </c>
      <c r="J136" s="30"/>
      <c r="K136" s="46"/>
      <c r="L136" s="2"/>
      <c r="M136" s="2"/>
      <c r="N136" s="2"/>
      <c r="O136" s="2"/>
      <c r="P136" s="2"/>
      <c r="Q136" s="2"/>
      <c r="R136" s="2"/>
    </row>
    <row r="137" spans="1:20" ht="38.25" customHeight="1" x14ac:dyDescent="0.25">
      <c r="A137" s="196" t="s">
        <v>69</v>
      </c>
      <c r="B137" s="220" t="s">
        <v>70</v>
      </c>
      <c r="C137" s="220" t="s">
        <v>23</v>
      </c>
      <c r="D137" s="8">
        <v>2019</v>
      </c>
      <c r="E137" s="28" t="e">
        <f>'Отчет за 2019'!#REF!-#REF!</f>
        <v>#REF!</v>
      </c>
      <c r="F137" s="28" t="e">
        <f>'Отчет за 2019'!#REF!-#REF!</f>
        <v>#REF!</v>
      </c>
      <c r="G137" s="28" t="e">
        <f>'Отчет за 2019'!#REF!-#REF!</f>
        <v>#REF!</v>
      </c>
      <c r="H137" s="28" t="e">
        <f>'Отчет за 2019'!#REF!-#REF!</f>
        <v>#REF!</v>
      </c>
      <c r="I137" s="28" t="e">
        <f>'Отчет за 2019'!#REF!-#REF!</f>
        <v>#REF!</v>
      </c>
      <c r="J137" s="50" t="s">
        <v>201</v>
      </c>
      <c r="K137" s="222"/>
      <c r="L137" s="223"/>
      <c r="M137" s="223"/>
      <c r="N137" s="223"/>
      <c r="O137" s="223"/>
      <c r="P137" s="223"/>
      <c r="Q137" s="223"/>
      <c r="R137" s="223"/>
      <c r="S137" s="223"/>
      <c r="T137" s="223"/>
    </row>
    <row r="138" spans="1:20" ht="30" x14ac:dyDescent="0.25">
      <c r="A138" s="190"/>
      <c r="B138" s="221"/>
      <c r="C138" s="221"/>
      <c r="D138" s="4">
        <v>2020</v>
      </c>
      <c r="E138" s="28" t="e">
        <f>'Отчет за 2019'!#REF!-#REF!</f>
        <v>#REF!</v>
      </c>
      <c r="F138" s="28" t="e">
        <f>'Отчет за 2019'!#REF!-#REF!</f>
        <v>#REF!</v>
      </c>
      <c r="G138" s="28" t="e">
        <f>'Отчет за 2019'!#REF!-#REF!</f>
        <v>#REF!</v>
      </c>
      <c r="H138" s="28" t="e">
        <f>'Отчет за 2019'!#REF!-#REF!</f>
        <v>#REF!</v>
      </c>
      <c r="I138" s="28" t="e">
        <f>'Отчет за 2019'!#REF!-#REF!</f>
        <v>#REF!</v>
      </c>
      <c r="J138" s="29" t="s">
        <v>207</v>
      </c>
      <c r="K138" s="46"/>
      <c r="L138" s="2"/>
      <c r="M138" s="2"/>
      <c r="N138" s="2"/>
      <c r="O138" s="2"/>
      <c r="P138" s="2"/>
      <c r="Q138" s="2"/>
      <c r="R138" s="2"/>
    </row>
    <row r="139" spans="1:20" ht="16.5" thickBot="1" x14ac:dyDescent="0.3">
      <c r="A139" s="238"/>
      <c r="B139" s="239"/>
      <c r="C139" s="239"/>
      <c r="D139" s="14" t="s">
        <v>27</v>
      </c>
      <c r="E139" s="28" t="e">
        <f>'Отчет за 2019'!#REF!-#REF!</f>
        <v>#REF!</v>
      </c>
      <c r="F139" s="28" t="e">
        <f>'Отчет за 2019'!#REF!-#REF!</f>
        <v>#REF!</v>
      </c>
      <c r="G139" s="28" t="e">
        <f>'Отчет за 2019'!#REF!-#REF!</f>
        <v>#REF!</v>
      </c>
      <c r="H139" s="28" t="e">
        <f>'Отчет за 2019'!#REF!-#REF!</f>
        <v>#REF!</v>
      </c>
      <c r="I139" s="28" t="e">
        <f>'Отчет за 2019'!#REF!-#REF!</f>
        <v>#REF!</v>
      </c>
      <c r="J139" s="30"/>
      <c r="K139" s="46"/>
      <c r="L139" s="2"/>
      <c r="M139" s="2"/>
      <c r="N139" s="2"/>
      <c r="O139" s="2"/>
      <c r="P139" s="2"/>
      <c r="Q139" s="2"/>
      <c r="R139" s="2"/>
    </row>
    <row r="140" spans="1:20" ht="15.75" x14ac:dyDescent="0.25">
      <c r="A140" s="196" t="s">
        <v>6</v>
      </c>
      <c r="B140" s="220" t="s">
        <v>147</v>
      </c>
      <c r="C140" s="220" t="s">
        <v>23</v>
      </c>
      <c r="D140" s="8">
        <v>2019</v>
      </c>
      <c r="E140" s="28" t="e">
        <f>'Отчет за 2019'!#REF!-#REF!</f>
        <v>#REF!</v>
      </c>
      <c r="F140" s="28" t="e">
        <f>'Отчет за 2019'!#REF!-#REF!</f>
        <v>#REF!</v>
      </c>
      <c r="G140" s="28" t="e">
        <f>'Отчет за 2019'!#REF!-#REF!</f>
        <v>#REF!</v>
      </c>
      <c r="H140" s="28" t="e">
        <f>'Отчет за 2019'!#REF!-#REF!</f>
        <v>#REF!</v>
      </c>
      <c r="I140" s="28" t="e">
        <f>'Отчет за 2019'!#REF!-#REF!</f>
        <v>#REF!</v>
      </c>
      <c r="J140" s="50"/>
      <c r="K140" s="46"/>
      <c r="L140" s="2"/>
      <c r="M140" s="2"/>
      <c r="N140" s="2"/>
      <c r="O140" s="2"/>
      <c r="P140" s="2"/>
      <c r="Q140" s="2"/>
      <c r="R140" s="2"/>
    </row>
    <row r="141" spans="1:20" ht="30" x14ac:dyDescent="0.25">
      <c r="A141" s="190"/>
      <c r="B141" s="221"/>
      <c r="C141" s="221"/>
      <c r="D141" s="4">
        <v>2020</v>
      </c>
      <c r="E141" s="28" t="e">
        <f>'Отчет за 2019'!K35-#REF!</f>
        <v>#REF!</v>
      </c>
      <c r="F141" s="28" t="e">
        <f>'Отчет за 2019'!L35-#REF!</f>
        <v>#REF!</v>
      </c>
      <c r="G141" s="28" t="e">
        <f>'Отчет за 2019'!M35-#REF!</f>
        <v>#REF!</v>
      </c>
      <c r="H141" s="28" t="e">
        <f>'Отчет за 2019'!N35-#REF!</f>
        <v>#REF!</v>
      </c>
      <c r="I141" s="28" t="e">
        <f>'Отчет за 2019'!O35-#REF!</f>
        <v>#REF!</v>
      </c>
      <c r="J141" s="29" t="s">
        <v>207</v>
      </c>
      <c r="K141" s="46"/>
      <c r="L141" s="2"/>
      <c r="M141" s="2"/>
      <c r="N141" s="2"/>
      <c r="O141" s="2"/>
      <c r="P141" s="2"/>
      <c r="Q141" s="2"/>
      <c r="R141" s="2"/>
    </row>
    <row r="142" spans="1:20" ht="16.5" thickBot="1" x14ac:dyDescent="0.3">
      <c r="A142" s="238"/>
      <c r="B142" s="239"/>
      <c r="C142" s="239"/>
      <c r="D142" s="14" t="s">
        <v>27</v>
      </c>
      <c r="E142" s="28" t="e">
        <f>'Отчет за 2019'!#REF!-#REF!</f>
        <v>#REF!</v>
      </c>
      <c r="F142" s="28" t="e">
        <f>'Отчет за 2019'!#REF!-#REF!</f>
        <v>#REF!</v>
      </c>
      <c r="G142" s="28" t="e">
        <f>'Отчет за 2019'!#REF!-#REF!</f>
        <v>#REF!</v>
      </c>
      <c r="H142" s="28" t="e">
        <f>'Отчет за 2019'!#REF!-#REF!</f>
        <v>#REF!</v>
      </c>
      <c r="I142" s="28" t="e">
        <f>'Отчет за 2019'!#REF!-#REF!</f>
        <v>#REF!</v>
      </c>
      <c r="J142" s="30"/>
      <c r="K142" s="46"/>
      <c r="L142" s="2"/>
      <c r="M142" s="2"/>
      <c r="N142" s="2"/>
      <c r="O142" s="2"/>
      <c r="P142" s="2"/>
      <c r="Q142" s="2"/>
      <c r="R142" s="2"/>
    </row>
    <row r="143" spans="1:20" ht="15.75" x14ac:dyDescent="0.25">
      <c r="A143" s="196" t="s">
        <v>71</v>
      </c>
      <c r="B143" s="240" t="s">
        <v>72</v>
      </c>
      <c r="C143" s="220" t="s">
        <v>23</v>
      </c>
      <c r="D143" s="8">
        <v>2019</v>
      </c>
      <c r="E143" s="28" t="e">
        <f>'Отчет за 2019'!#REF!-#REF!</f>
        <v>#REF!</v>
      </c>
      <c r="F143" s="28" t="e">
        <f>'Отчет за 2019'!#REF!-#REF!</f>
        <v>#REF!</v>
      </c>
      <c r="G143" s="28" t="e">
        <f>'Отчет за 2019'!#REF!-#REF!</f>
        <v>#REF!</v>
      </c>
      <c r="H143" s="28" t="e">
        <f>'Отчет за 2019'!#REF!-#REF!</f>
        <v>#REF!</v>
      </c>
      <c r="I143" s="28" t="e">
        <f>'Отчет за 2019'!#REF!-#REF!</f>
        <v>#REF!</v>
      </c>
      <c r="J143" s="50" t="s">
        <v>203</v>
      </c>
      <c r="K143" s="222"/>
      <c r="L143" s="223"/>
      <c r="M143" s="223"/>
      <c r="N143" s="223"/>
      <c r="O143" s="223"/>
      <c r="P143" s="223"/>
      <c r="Q143" s="223"/>
      <c r="R143" s="223"/>
      <c r="S143" s="223"/>
      <c r="T143" s="223"/>
    </row>
    <row r="144" spans="1:20" ht="15.75" x14ac:dyDescent="0.25">
      <c r="A144" s="190"/>
      <c r="B144" s="234"/>
      <c r="C144" s="221"/>
      <c r="D144" s="4">
        <v>2020</v>
      </c>
      <c r="E144" s="28" t="e">
        <f>'Отчет за 2019'!#REF!-#REF!</f>
        <v>#REF!</v>
      </c>
      <c r="F144" s="28" t="e">
        <f>'Отчет за 2019'!#REF!-#REF!</f>
        <v>#REF!</v>
      </c>
      <c r="G144" s="28" t="e">
        <f>'Отчет за 2019'!#REF!-#REF!</f>
        <v>#REF!</v>
      </c>
      <c r="H144" s="28" t="e">
        <f>'Отчет за 2019'!#REF!-#REF!</f>
        <v>#REF!</v>
      </c>
      <c r="I144" s="28" t="e">
        <f>'Отчет за 2019'!#REF!-#REF!</f>
        <v>#REF!</v>
      </c>
      <c r="J144" s="29"/>
      <c r="K144" s="46"/>
      <c r="L144" s="2"/>
      <c r="M144" s="2"/>
      <c r="N144" s="2"/>
      <c r="O144" s="2"/>
      <c r="P144" s="2"/>
      <c r="Q144" s="2"/>
      <c r="R144" s="2"/>
    </row>
    <row r="145" spans="1:29" ht="16.5" thickBot="1" x14ac:dyDescent="0.3">
      <c r="A145" s="238"/>
      <c r="B145" s="235"/>
      <c r="C145" s="239"/>
      <c r="D145" s="14" t="s">
        <v>27</v>
      </c>
      <c r="E145" s="28" t="e">
        <f>'Отчет за 2019'!#REF!-#REF!</f>
        <v>#REF!</v>
      </c>
      <c r="F145" s="28" t="e">
        <f>'Отчет за 2019'!#REF!-#REF!</f>
        <v>#REF!</v>
      </c>
      <c r="G145" s="28" t="e">
        <f>'Отчет за 2019'!#REF!-#REF!</f>
        <v>#REF!</v>
      </c>
      <c r="H145" s="28" t="e">
        <f>'Отчет за 2019'!#REF!-#REF!</f>
        <v>#REF!</v>
      </c>
      <c r="I145" s="28" t="e">
        <f>'Отчет за 2019'!#REF!-#REF!</f>
        <v>#REF!</v>
      </c>
      <c r="J145" s="30"/>
      <c r="K145" s="46"/>
      <c r="L145" s="2"/>
      <c r="M145" s="2"/>
      <c r="N145" s="2"/>
      <c r="O145" s="2"/>
      <c r="P145" s="2"/>
      <c r="Q145" s="2"/>
      <c r="R145" s="2"/>
    </row>
    <row r="146" spans="1:29" ht="15.75" x14ac:dyDescent="0.25">
      <c r="A146" s="196" t="s">
        <v>7</v>
      </c>
      <c r="B146" s="240" t="s">
        <v>73</v>
      </c>
      <c r="C146" s="220" t="s">
        <v>23</v>
      </c>
      <c r="D146" s="8">
        <v>2019</v>
      </c>
      <c r="E146" s="28" t="e">
        <f>'Отчет за 2019'!#REF!-#REF!</f>
        <v>#REF!</v>
      </c>
      <c r="F146" s="28" t="e">
        <f>'Отчет за 2019'!#REF!-#REF!</f>
        <v>#REF!</v>
      </c>
      <c r="G146" s="28" t="e">
        <f>'Отчет за 2019'!#REF!-#REF!</f>
        <v>#REF!</v>
      </c>
      <c r="H146" s="28" t="e">
        <f>'Отчет за 2019'!#REF!-#REF!</f>
        <v>#REF!</v>
      </c>
      <c r="I146" s="28" t="e">
        <f>'Отчет за 2019'!#REF!-#REF!</f>
        <v>#REF!</v>
      </c>
      <c r="J146" s="50"/>
      <c r="K146" s="222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</row>
    <row r="147" spans="1:29" ht="15.75" x14ac:dyDescent="0.25">
      <c r="A147" s="190"/>
      <c r="B147" s="234"/>
      <c r="C147" s="221"/>
      <c r="D147" s="4">
        <v>2020</v>
      </c>
      <c r="E147" s="28" t="e">
        <f>'Отчет за 2019'!#REF!-#REF!</f>
        <v>#REF!</v>
      </c>
      <c r="F147" s="28" t="e">
        <f>'Отчет за 2019'!#REF!-#REF!</f>
        <v>#REF!</v>
      </c>
      <c r="G147" s="28" t="e">
        <f>'Отчет за 2019'!#REF!-#REF!</f>
        <v>#REF!</v>
      </c>
      <c r="H147" s="28" t="e">
        <f>'Отчет за 2019'!#REF!-#REF!</f>
        <v>#REF!</v>
      </c>
      <c r="I147" s="28" t="e">
        <f>'Отчет за 2019'!#REF!-#REF!</f>
        <v>#REF!</v>
      </c>
      <c r="J147" s="29"/>
      <c r="K147" s="46"/>
      <c r="L147" s="2"/>
      <c r="M147" s="2"/>
      <c r="N147" s="2"/>
      <c r="O147" s="2"/>
      <c r="P147" s="2"/>
      <c r="Q147" s="2"/>
      <c r="R147" s="2"/>
    </row>
    <row r="148" spans="1:29" ht="15.75" customHeight="1" thickBot="1" x14ac:dyDescent="0.3">
      <c r="A148" s="238"/>
      <c r="B148" s="235"/>
      <c r="C148" s="239"/>
      <c r="D148" s="14" t="s">
        <v>27</v>
      </c>
      <c r="E148" s="28" t="e">
        <f>'Отчет за 2019'!K36-#REF!</f>
        <v>#REF!</v>
      </c>
      <c r="F148" s="28" t="e">
        <f>'Отчет за 2019'!L36-#REF!</f>
        <v>#REF!</v>
      </c>
      <c r="G148" s="28" t="e">
        <f>'Отчет за 2019'!M36-#REF!</f>
        <v>#REF!</v>
      </c>
      <c r="H148" s="28" t="e">
        <f>'Отчет за 2019'!N36-#REF!</f>
        <v>#REF!</v>
      </c>
      <c r="I148" s="28" t="e">
        <f>'Отчет за 2019'!O36-#REF!</f>
        <v>#REF!</v>
      </c>
      <c r="J148" s="30"/>
      <c r="K148" s="46"/>
      <c r="L148" s="2"/>
      <c r="M148" s="2"/>
      <c r="N148" s="2"/>
      <c r="O148" s="2"/>
      <c r="P148" s="2"/>
      <c r="Q148" s="2"/>
      <c r="R148" s="2"/>
    </row>
    <row r="149" spans="1:29" ht="67.5" customHeight="1" x14ac:dyDescent="0.25">
      <c r="A149" s="201" t="s">
        <v>145</v>
      </c>
      <c r="B149" s="240" t="s">
        <v>148</v>
      </c>
      <c r="C149" s="220" t="s">
        <v>23</v>
      </c>
      <c r="D149" s="8">
        <v>2019</v>
      </c>
      <c r="E149" s="28" t="e">
        <f>'Отчет за 2019'!#REF!-#REF!</f>
        <v>#REF!</v>
      </c>
      <c r="F149" s="28" t="e">
        <f>'Отчет за 2019'!#REF!-#REF!</f>
        <v>#REF!</v>
      </c>
      <c r="G149" s="28" t="e">
        <f>'Отчет за 2019'!#REF!-#REF!</f>
        <v>#REF!</v>
      </c>
      <c r="H149" s="28" t="e">
        <f>'Отчет за 2019'!#REF!-#REF!</f>
        <v>#REF!</v>
      </c>
      <c r="I149" s="28" t="e">
        <f>'Отчет за 2019'!#REF!-#REF!</f>
        <v>#REF!</v>
      </c>
      <c r="J149" s="55" t="s">
        <v>202</v>
      </c>
      <c r="K149" s="222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</row>
    <row r="150" spans="1:29" ht="30" x14ac:dyDescent="0.25">
      <c r="A150" s="202"/>
      <c r="B150" s="234"/>
      <c r="C150" s="221"/>
      <c r="D150" s="4">
        <v>2020</v>
      </c>
      <c r="E150" s="28" t="e">
        <f>'Отчет за 2019'!#REF!-#REF!</f>
        <v>#REF!</v>
      </c>
      <c r="F150" s="28" t="e">
        <f>'Отчет за 2019'!#REF!-#REF!</f>
        <v>#REF!</v>
      </c>
      <c r="G150" s="28" t="e">
        <f>'Отчет за 2019'!#REF!-#REF!</f>
        <v>#REF!</v>
      </c>
      <c r="H150" s="28" t="e">
        <f>'Отчет за 2019'!#REF!-#REF!</f>
        <v>#REF!</v>
      </c>
      <c r="I150" s="28" t="e">
        <f>'Отчет за 2019'!#REF!-#REF!</f>
        <v>#REF!</v>
      </c>
      <c r="J150" s="29" t="s">
        <v>207</v>
      </c>
      <c r="K150" s="46"/>
      <c r="L150" s="2"/>
      <c r="M150" s="2"/>
      <c r="N150" s="2"/>
      <c r="O150" s="2"/>
      <c r="P150" s="2"/>
      <c r="Q150" s="2"/>
      <c r="R150" s="2"/>
    </row>
    <row r="151" spans="1:29" ht="36" customHeight="1" thickBot="1" x14ac:dyDescent="0.3">
      <c r="A151" s="203"/>
      <c r="B151" s="235"/>
      <c r="C151" s="239"/>
      <c r="D151" s="14" t="s">
        <v>27</v>
      </c>
      <c r="E151" s="28" t="e">
        <f>'Отчет за 2019'!#REF!-#REF!</f>
        <v>#REF!</v>
      </c>
      <c r="F151" s="28" t="e">
        <f>'Отчет за 2019'!#REF!-#REF!</f>
        <v>#REF!</v>
      </c>
      <c r="G151" s="28" t="e">
        <f>'Отчет за 2019'!#REF!-#REF!</f>
        <v>#REF!</v>
      </c>
      <c r="H151" s="28" t="e">
        <f>'Отчет за 2019'!#REF!-#REF!</f>
        <v>#REF!</v>
      </c>
      <c r="I151" s="28" t="e">
        <f>'Отчет за 2019'!#REF!-#REF!</f>
        <v>#REF!</v>
      </c>
      <c r="J151" s="30"/>
      <c r="K151" s="46"/>
      <c r="L151" s="2"/>
      <c r="M151" s="2"/>
      <c r="N151" s="2"/>
      <c r="O151" s="2"/>
      <c r="P151" s="2"/>
      <c r="Q151" s="2"/>
      <c r="R151" s="2"/>
    </row>
    <row r="152" spans="1:29" ht="15.75" customHeight="1" x14ac:dyDescent="0.25">
      <c r="A152" s="201" t="s">
        <v>146</v>
      </c>
      <c r="B152" s="240" t="s">
        <v>74</v>
      </c>
      <c r="C152" s="220" t="s">
        <v>23</v>
      </c>
      <c r="D152" s="8">
        <v>2019</v>
      </c>
      <c r="E152" s="28" t="e">
        <f>'Отчет за 2019'!#REF!-#REF!</f>
        <v>#REF!</v>
      </c>
      <c r="F152" s="28" t="e">
        <f>'Отчет за 2019'!#REF!-#REF!</f>
        <v>#REF!</v>
      </c>
      <c r="G152" s="28" t="e">
        <f>'Отчет за 2019'!#REF!-#REF!</f>
        <v>#REF!</v>
      </c>
      <c r="H152" s="28" t="e">
        <f>'Отчет за 2019'!#REF!-#REF!</f>
        <v>#REF!</v>
      </c>
      <c r="I152" s="28" t="e">
        <f>'Отчет за 2019'!#REF!-#REF!</f>
        <v>#REF!</v>
      </c>
      <c r="J152" s="50"/>
      <c r="K152" s="46"/>
      <c r="L152" s="2"/>
      <c r="M152" s="2"/>
      <c r="N152" s="2"/>
      <c r="O152" s="2"/>
      <c r="P152" s="2"/>
      <c r="Q152" s="2"/>
      <c r="R152" s="2"/>
    </row>
    <row r="153" spans="1:29" ht="30" x14ac:dyDescent="0.25">
      <c r="A153" s="202"/>
      <c r="B153" s="234"/>
      <c r="C153" s="221"/>
      <c r="D153" s="4">
        <v>2020</v>
      </c>
      <c r="E153" s="28" t="e">
        <f>'Отчет за 2019'!#REF!-#REF!</f>
        <v>#REF!</v>
      </c>
      <c r="F153" s="28" t="e">
        <f>'Отчет за 2019'!#REF!-#REF!</f>
        <v>#REF!</v>
      </c>
      <c r="G153" s="28" t="e">
        <f>'Отчет за 2019'!#REF!-#REF!</f>
        <v>#REF!</v>
      </c>
      <c r="H153" s="28" t="e">
        <f>'Отчет за 2019'!#REF!-#REF!</f>
        <v>#REF!</v>
      </c>
      <c r="I153" s="28" t="e">
        <f>'Отчет за 2019'!#REF!-#REF!</f>
        <v>#REF!</v>
      </c>
      <c r="J153" s="29" t="s">
        <v>207</v>
      </c>
      <c r="K153" s="46"/>
      <c r="L153" s="2"/>
      <c r="M153" s="2"/>
      <c r="N153" s="2"/>
      <c r="O153" s="2"/>
      <c r="P153" s="2"/>
      <c r="Q153" s="2"/>
      <c r="R153" s="2"/>
    </row>
    <row r="154" spans="1:29" ht="16.5" thickBot="1" x14ac:dyDescent="0.3">
      <c r="A154" s="203"/>
      <c r="B154" s="235"/>
      <c r="C154" s="239"/>
      <c r="D154" s="14" t="s">
        <v>27</v>
      </c>
      <c r="E154" s="28" t="e">
        <f>'Отчет за 2019'!#REF!-#REF!</f>
        <v>#REF!</v>
      </c>
      <c r="F154" s="28" t="e">
        <f>'Отчет за 2019'!#REF!-#REF!</f>
        <v>#REF!</v>
      </c>
      <c r="G154" s="28" t="e">
        <f>'Отчет за 2019'!#REF!-#REF!</f>
        <v>#REF!</v>
      </c>
      <c r="H154" s="28" t="e">
        <f>'Отчет за 2019'!#REF!-#REF!</f>
        <v>#REF!</v>
      </c>
      <c r="I154" s="28" t="e">
        <f>'Отчет за 2019'!#REF!-#REF!</f>
        <v>#REF!</v>
      </c>
      <c r="J154" s="31"/>
      <c r="K154" s="46"/>
      <c r="L154" s="46"/>
      <c r="M154" s="46"/>
      <c r="N154" s="46"/>
      <c r="O154" s="46"/>
      <c r="P154" s="46"/>
      <c r="Q154" s="46"/>
      <c r="R154" s="46"/>
    </row>
    <row r="155" spans="1:29" s="16" customFormat="1" ht="16.5" thickBot="1" x14ac:dyDescent="0.3">
      <c r="A155" s="37" t="s">
        <v>75</v>
      </c>
      <c r="B155" s="15"/>
      <c r="C155" s="15"/>
      <c r="D155" s="15"/>
      <c r="E155" s="28" t="e">
        <f>'Отчет за 2019'!K37-#REF!</f>
        <v>#REF!</v>
      </c>
      <c r="F155" s="28" t="e">
        <f>'Отчет за 2019'!L37-#REF!</f>
        <v>#REF!</v>
      </c>
      <c r="G155" s="28" t="e">
        <f>'Отчет за 2019'!M37-#REF!</f>
        <v>#REF!</v>
      </c>
      <c r="H155" s="28" t="e">
        <f>'Отчет за 2019'!N37-#REF!</f>
        <v>#REF!</v>
      </c>
      <c r="I155" s="28" t="e">
        <f>'Отчет за 2019'!O37-#REF!</f>
        <v>#REF!</v>
      </c>
      <c r="J155" s="56"/>
      <c r="K155" s="46"/>
      <c r="L155" s="2"/>
      <c r="M155" s="2"/>
      <c r="N155" s="2"/>
      <c r="O155" s="2"/>
      <c r="P155" s="2"/>
      <c r="Q155" s="2"/>
      <c r="R155" s="2"/>
    </row>
    <row r="156" spans="1:29" ht="15.75" x14ac:dyDescent="0.25">
      <c r="A156" s="196">
        <v>3</v>
      </c>
      <c r="B156" s="241" t="s">
        <v>76</v>
      </c>
      <c r="C156" s="220" t="s">
        <v>23</v>
      </c>
      <c r="D156" s="42">
        <v>2019</v>
      </c>
      <c r="E156" s="28" t="e">
        <f>'Отчет за 2019'!#REF!-#REF!</f>
        <v>#REF!</v>
      </c>
      <c r="F156" s="28" t="e">
        <f>'Отчет за 2019'!#REF!-#REF!</f>
        <v>#REF!</v>
      </c>
      <c r="G156" s="28" t="e">
        <f>'Отчет за 2019'!#REF!-#REF!</f>
        <v>#REF!</v>
      </c>
      <c r="H156" s="28" t="e">
        <f>'Отчет за 2019'!#REF!-#REF!</f>
        <v>#REF!</v>
      </c>
      <c r="I156" s="28" t="e">
        <f>'Отчет за 2019'!#REF!-#REF!</f>
        <v>#REF!</v>
      </c>
      <c r="J156" s="50"/>
      <c r="K156" s="46"/>
      <c r="L156" s="2"/>
      <c r="M156" s="2"/>
      <c r="N156" s="2"/>
      <c r="O156" s="2"/>
      <c r="P156" s="2"/>
      <c r="Q156" s="2"/>
      <c r="R156" s="2"/>
    </row>
    <row r="157" spans="1:29" ht="15.75" x14ac:dyDescent="0.25">
      <c r="A157" s="190"/>
      <c r="B157" s="242"/>
      <c r="C157" s="259"/>
      <c r="D157" s="43">
        <v>2020</v>
      </c>
      <c r="E157" s="28" t="e">
        <f>'Отчет за 2019'!#REF!-#REF!</f>
        <v>#REF!</v>
      </c>
      <c r="F157" s="28" t="e">
        <f>'Отчет за 2019'!#REF!-#REF!</f>
        <v>#REF!</v>
      </c>
      <c r="G157" s="28" t="e">
        <f>'Отчет за 2019'!#REF!-#REF!</f>
        <v>#REF!</v>
      </c>
      <c r="H157" s="28" t="e">
        <f>'Отчет за 2019'!#REF!-#REF!</f>
        <v>#REF!</v>
      </c>
      <c r="I157" s="28" t="e">
        <f>'Отчет за 2019'!#REF!-#REF!</f>
        <v>#REF!</v>
      </c>
      <c r="J157" s="29"/>
      <c r="K157" s="46"/>
      <c r="L157" s="2"/>
      <c r="M157" s="2"/>
      <c r="N157" s="2"/>
      <c r="O157" s="2"/>
      <c r="P157" s="2"/>
      <c r="Q157" s="2"/>
      <c r="R157" s="2"/>
    </row>
    <row r="158" spans="1:29" ht="15.75" x14ac:dyDescent="0.25">
      <c r="A158" s="190"/>
      <c r="B158" s="242"/>
      <c r="C158" s="259"/>
      <c r="D158" s="43">
        <v>2021</v>
      </c>
      <c r="E158" s="28" t="e">
        <f>'Отчет за 2019'!#REF!-#REF!</f>
        <v>#REF!</v>
      </c>
      <c r="F158" s="28" t="e">
        <f>'Отчет за 2019'!#REF!-#REF!</f>
        <v>#REF!</v>
      </c>
      <c r="G158" s="28" t="e">
        <f>'Отчет за 2019'!#REF!-#REF!</f>
        <v>#REF!</v>
      </c>
      <c r="H158" s="28" t="e">
        <f>'Отчет за 2019'!#REF!-#REF!</f>
        <v>#REF!</v>
      </c>
      <c r="I158" s="28" t="e">
        <f>'Отчет за 2019'!#REF!-#REF!</f>
        <v>#REF!</v>
      </c>
      <c r="J158" s="29"/>
      <c r="K158" s="46"/>
      <c r="L158" s="2"/>
      <c r="M158" s="2"/>
      <c r="N158" s="2"/>
      <c r="O158" s="2"/>
      <c r="P158" s="2"/>
      <c r="Q158" s="2"/>
      <c r="R158" s="2"/>
    </row>
    <row r="159" spans="1:29" ht="15.75" x14ac:dyDescent="0.25">
      <c r="A159" s="190"/>
      <c r="B159" s="242"/>
      <c r="C159" s="259"/>
      <c r="D159" s="43">
        <v>2022</v>
      </c>
      <c r="E159" s="28" t="e">
        <f>'Отчет за 2019'!#REF!-#REF!</f>
        <v>#REF!</v>
      </c>
      <c r="F159" s="28" t="e">
        <f>'Отчет за 2019'!#REF!-#REF!</f>
        <v>#REF!</v>
      </c>
      <c r="G159" s="28" t="e">
        <f>'Отчет за 2019'!#REF!-#REF!</f>
        <v>#REF!</v>
      </c>
      <c r="H159" s="28" t="e">
        <f>'Отчет за 2019'!#REF!-#REF!</f>
        <v>#REF!</v>
      </c>
      <c r="I159" s="28" t="e">
        <f>'Отчет за 2019'!#REF!-#REF!</f>
        <v>#REF!</v>
      </c>
      <c r="J159" s="29"/>
      <c r="K159" s="46"/>
      <c r="L159" s="2"/>
      <c r="M159" s="2"/>
      <c r="N159" s="2"/>
      <c r="O159" s="2"/>
      <c r="P159" s="2"/>
      <c r="Q159" s="2"/>
      <c r="R159" s="2"/>
    </row>
    <row r="160" spans="1:29" ht="15.75" x14ac:dyDescent="0.25">
      <c r="A160" s="190"/>
      <c r="B160" s="242"/>
      <c r="C160" s="259"/>
      <c r="D160" s="43">
        <v>2023</v>
      </c>
      <c r="E160" s="28" t="e">
        <f>'Отчет за 2019'!#REF!-#REF!</f>
        <v>#REF!</v>
      </c>
      <c r="F160" s="28" t="e">
        <f>'Отчет за 2019'!#REF!-#REF!</f>
        <v>#REF!</v>
      </c>
      <c r="G160" s="28" t="e">
        <f>'Отчет за 2019'!#REF!-#REF!</f>
        <v>#REF!</v>
      </c>
      <c r="H160" s="28" t="e">
        <f>'Отчет за 2019'!#REF!-#REF!</f>
        <v>#REF!</v>
      </c>
      <c r="I160" s="28" t="e">
        <f>'Отчет за 2019'!#REF!-#REF!</f>
        <v>#REF!</v>
      </c>
      <c r="J160" s="29"/>
      <c r="K160" s="46"/>
      <c r="L160" s="2"/>
      <c r="M160" s="2"/>
      <c r="N160" s="2"/>
      <c r="O160" s="2"/>
      <c r="P160" s="2"/>
      <c r="Q160" s="2"/>
      <c r="R160" s="2"/>
    </row>
    <row r="161" spans="1:18" ht="15.75" x14ac:dyDescent="0.25">
      <c r="A161" s="190"/>
      <c r="B161" s="242"/>
      <c r="C161" s="259"/>
      <c r="D161" s="43" t="s">
        <v>26</v>
      </c>
      <c r="E161" s="28" t="e">
        <f>'Отчет за 2019'!#REF!-#REF!</f>
        <v>#REF!</v>
      </c>
      <c r="F161" s="28" t="e">
        <f>'Отчет за 2019'!#REF!-#REF!</f>
        <v>#REF!</v>
      </c>
      <c r="G161" s="28" t="e">
        <f>'Отчет за 2019'!#REF!-#REF!</f>
        <v>#REF!</v>
      </c>
      <c r="H161" s="28" t="e">
        <f>'Отчет за 2019'!#REF!-#REF!</f>
        <v>#REF!</v>
      </c>
      <c r="I161" s="28" t="e">
        <f>'Отчет за 2019'!#REF!-#REF!</f>
        <v>#REF!</v>
      </c>
      <c r="J161" s="29"/>
      <c r="K161" s="46"/>
      <c r="L161" s="2"/>
      <c r="M161" s="2"/>
      <c r="N161" s="2"/>
      <c r="O161" s="2"/>
      <c r="P161" s="2"/>
      <c r="Q161" s="2"/>
      <c r="R161" s="2"/>
    </row>
    <row r="162" spans="1:18" ht="16.5" thickBot="1" x14ac:dyDescent="0.3">
      <c r="A162" s="238"/>
      <c r="B162" s="243"/>
      <c r="C162" s="260"/>
      <c r="D162" s="44" t="s">
        <v>27</v>
      </c>
      <c r="E162" s="28" t="e">
        <f>'Отчет за 2019'!K38-#REF!</f>
        <v>#REF!</v>
      </c>
      <c r="F162" s="28" t="e">
        <f>'Отчет за 2019'!L38-#REF!</f>
        <v>#REF!</v>
      </c>
      <c r="G162" s="28" t="e">
        <f>'Отчет за 2019'!M38-#REF!</f>
        <v>#REF!</v>
      </c>
      <c r="H162" s="28" t="e">
        <f>'Отчет за 2019'!N38-#REF!</f>
        <v>#REF!</v>
      </c>
      <c r="I162" s="28" t="e">
        <f>'Отчет за 2019'!O38-#REF!</f>
        <v>#REF!</v>
      </c>
      <c r="J162" s="30"/>
      <c r="K162" s="46"/>
      <c r="L162" s="2"/>
      <c r="M162" s="2"/>
      <c r="N162" s="2"/>
      <c r="O162" s="2"/>
      <c r="P162" s="2"/>
      <c r="Q162" s="2"/>
      <c r="R162" s="2"/>
    </row>
    <row r="163" spans="1:18" ht="15.75" x14ac:dyDescent="0.25">
      <c r="A163" s="201" t="s">
        <v>153</v>
      </c>
      <c r="B163" s="250" t="s">
        <v>80</v>
      </c>
      <c r="C163" s="220" t="s">
        <v>23</v>
      </c>
      <c r="D163" s="8">
        <v>2019</v>
      </c>
      <c r="E163" s="28" t="e">
        <f>'Отчет за 2019'!#REF!-#REF!</f>
        <v>#REF!</v>
      </c>
      <c r="F163" s="28" t="e">
        <f>'Отчет за 2019'!#REF!-#REF!</f>
        <v>#REF!</v>
      </c>
      <c r="G163" s="28" t="e">
        <f>'Отчет за 2019'!#REF!-#REF!</f>
        <v>#REF!</v>
      </c>
      <c r="H163" s="28" t="e">
        <f>'Отчет за 2019'!#REF!-#REF!</f>
        <v>#REF!</v>
      </c>
      <c r="I163" s="28" t="e">
        <f>'Отчет за 2019'!#REF!-#REF!</f>
        <v>#REF!</v>
      </c>
      <c r="J163" s="50"/>
      <c r="K163" s="46"/>
      <c r="L163" s="2"/>
      <c r="M163" s="2"/>
      <c r="N163" s="2"/>
      <c r="O163" s="2"/>
      <c r="P163" s="2"/>
      <c r="Q163" s="2"/>
      <c r="R163" s="2"/>
    </row>
    <row r="164" spans="1:18" ht="15.75" x14ac:dyDescent="0.25">
      <c r="A164" s="202"/>
      <c r="B164" s="192"/>
      <c r="C164" s="259"/>
      <c r="D164" s="4">
        <v>2020</v>
      </c>
      <c r="E164" s="28" t="e">
        <f>'Отчет за 2019'!#REF!-#REF!</f>
        <v>#REF!</v>
      </c>
      <c r="F164" s="28" t="e">
        <f>'Отчет за 2019'!#REF!-#REF!</f>
        <v>#REF!</v>
      </c>
      <c r="G164" s="28" t="e">
        <f>'Отчет за 2019'!#REF!-#REF!</f>
        <v>#REF!</v>
      </c>
      <c r="H164" s="28" t="e">
        <f>'Отчет за 2019'!#REF!-#REF!</f>
        <v>#REF!</v>
      </c>
      <c r="I164" s="28" t="e">
        <f>'Отчет за 2019'!#REF!-#REF!</f>
        <v>#REF!</v>
      </c>
      <c r="J164" s="29"/>
      <c r="K164" s="46"/>
      <c r="L164" s="2"/>
      <c r="M164" s="2"/>
      <c r="N164" s="2"/>
      <c r="O164" s="2"/>
      <c r="P164" s="2"/>
      <c r="Q164" s="2"/>
      <c r="R164" s="2"/>
    </row>
    <row r="165" spans="1:18" ht="15.75" x14ac:dyDescent="0.25">
      <c r="A165" s="202"/>
      <c r="B165" s="192"/>
      <c r="C165" s="259"/>
      <c r="D165" s="4">
        <v>2021</v>
      </c>
      <c r="E165" s="28" t="e">
        <f>'Отчет за 2019'!#REF!-#REF!</f>
        <v>#REF!</v>
      </c>
      <c r="F165" s="28" t="e">
        <f>'Отчет за 2019'!#REF!-#REF!</f>
        <v>#REF!</v>
      </c>
      <c r="G165" s="28" t="e">
        <f>'Отчет за 2019'!#REF!-#REF!</f>
        <v>#REF!</v>
      </c>
      <c r="H165" s="28" t="e">
        <f>'Отчет за 2019'!#REF!-#REF!</f>
        <v>#REF!</v>
      </c>
      <c r="I165" s="28" t="e">
        <f>'Отчет за 2019'!#REF!-#REF!</f>
        <v>#REF!</v>
      </c>
      <c r="J165" s="29"/>
      <c r="K165" s="46"/>
      <c r="L165" s="2"/>
      <c r="M165" s="2"/>
      <c r="N165" s="2"/>
      <c r="O165" s="2"/>
      <c r="P165" s="2"/>
      <c r="Q165" s="2"/>
      <c r="R165" s="2"/>
    </row>
    <row r="166" spans="1:18" ht="16.5" thickBot="1" x14ac:dyDescent="0.3">
      <c r="A166" s="203"/>
      <c r="B166" s="251"/>
      <c r="C166" s="260"/>
      <c r="D166" s="14" t="s">
        <v>27</v>
      </c>
      <c r="E166" s="28" t="e">
        <f>'Отчет за 2019'!#REF!-#REF!</f>
        <v>#REF!</v>
      </c>
      <c r="F166" s="28" t="e">
        <f>'Отчет за 2019'!#REF!-#REF!</f>
        <v>#REF!</v>
      </c>
      <c r="G166" s="28" t="e">
        <f>'Отчет за 2019'!#REF!-#REF!</f>
        <v>#REF!</v>
      </c>
      <c r="H166" s="28" t="e">
        <f>'Отчет за 2019'!#REF!-#REF!</f>
        <v>#REF!</v>
      </c>
      <c r="I166" s="28" t="e">
        <f>'Отчет за 2019'!#REF!-#REF!</f>
        <v>#REF!</v>
      </c>
      <c r="J166" s="30"/>
      <c r="K166" s="46"/>
      <c r="L166" s="2"/>
      <c r="M166" s="2"/>
      <c r="N166" s="2"/>
      <c r="O166" s="2"/>
      <c r="P166" s="2"/>
      <c r="Q166" s="2"/>
      <c r="R166" s="2"/>
    </row>
    <row r="167" spans="1:18" ht="15.75" x14ac:dyDescent="0.25">
      <c r="A167" s="201" t="s">
        <v>152</v>
      </c>
      <c r="B167" s="250" t="s">
        <v>81</v>
      </c>
      <c r="C167" s="220" t="s">
        <v>23</v>
      </c>
      <c r="D167" s="8">
        <v>2019</v>
      </c>
      <c r="E167" s="28" t="e">
        <f>'Отчет за 2019'!#REF!-#REF!</f>
        <v>#REF!</v>
      </c>
      <c r="F167" s="28" t="e">
        <f>'Отчет за 2019'!#REF!-#REF!</f>
        <v>#REF!</v>
      </c>
      <c r="G167" s="28" t="e">
        <f>'Отчет за 2019'!#REF!-#REF!</f>
        <v>#REF!</v>
      </c>
      <c r="H167" s="28" t="e">
        <f>'Отчет за 2019'!#REF!-#REF!</f>
        <v>#REF!</v>
      </c>
      <c r="I167" s="28" t="e">
        <f>'Отчет за 2019'!#REF!-#REF!</f>
        <v>#REF!</v>
      </c>
      <c r="J167" s="50"/>
      <c r="K167" s="46"/>
      <c r="L167" s="2"/>
      <c r="M167" s="2"/>
      <c r="N167" s="2"/>
      <c r="O167" s="2"/>
      <c r="P167" s="2"/>
      <c r="Q167" s="2"/>
      <c r="R167" s="2"/>
    </row>
    <row r="168" spans="1:18" ht="34.5" customHeight="1" x14ac:dyDescent="0.25">
      <c r="A168" s="202"/>
      <c r="B168" s="192"/>
      <c r="C168" s="261"/>
      <c r="D168" s="4">
        <v>2020</v>
      </c>
      <c r="E168" s="28" t="e">
        <f>'Отчет за 2019'!#REF!-#REF!</f>
        <v>#REF!</v>
      </c>
      <c r="F168" s="28" t="e">
        <f>'Отчет за 2019'!#REF!-#REF!</f>
        <v>#REF!</v>
      </c>
      <c r="G168" s="28" t="e">
        <f>'Отчет за 2019'!#REF!-#REF!</f>
        <v>#REF!</v>
      </c>
      <c r="H168" s="28" t="e">
        <f>'Отчет за 2019'!#REF!-#REF!</f>
        <v>#REF!</v>
      </c>
      <c r="I168" s="28" t="e">
        <f>'Отчет за 2019'!#REF!-#REF!</f>
        <v>#REF!</v>
      </c>
      <c r="J168" s="233" t="s">
        <v>207</v>
      </c>
      <c r="K168" s="46"/>
      <c r="L168" s="2"/>
      <c r="M168" s="2"/>
      <c r="N168" s="2"/>
      <c r="O168" s="2"/>
      <c r="P168" s="2"/>
      <c r="Q168" s="2"/>
      <c r="R168" s="2"/>
    </row>
    <row r="169" spans="1:18" ht="53.25" customHeight="1" x14ac:dyDescent="0.25">
      <c r="A169" s="202"/>
      <c r="B169" s="192"/>
      <c r="C169" s="261"/>
      <c r="D169" s="4">
        <v>2021</v>
      </c>
      <c r="E169" s="28" t="e">
        <f>'Отчет за 2019'!K39-#REF!</f>
        <v>#REF!</v>
      </c>
      <c r="F169" s="28" t="e">
        <f>'Отчет за 2019'!L39-#REF!</f>
        <v>#REF!</v>
      </c>
      <c r="G169" s="28" t="e">
        <f>'Отчет за 2019'!M39-#REF!</f>
        <v>#REF!</v>
      </c>
      <c r="H169" s="28" t="e">
        <f>'Отчет за 2019'!N39-#REF!</f>
        <v>#REF!</v>
      </c>
      <c r="I169" s="28" t="e">
        <f>'Отчет за 2019'!O39-#REF!</f>
        <v>#REF!</v>
      </c>
      <c r="J169" s="230"/>
      <c r="K169" s="46"/>
      <c r="L169" s="2"/>
      <c r="M169" s="2"/>
      <c r="N169" s="2"/>
      <c r="O169" s="2"/>
      <c r="P169" s="2"/>
      <c r="Q169" s="2"/>
      <c r="R169" s="2"/>
    </row>
    <row r="170" spans="1:18" ht="16.5" thickBot="1" x14ac:dyDescent="0.3">
      <c r="A170" s="203"/>
      <c r="B170" s="251"/>
      <c r="C170" s="262"/>
      <c r="D170" s="14" t="s">
        <v>27</v>
      </c>
      <c r="E170" s="28" t="e">
        <f>'Отчет за 2019'!#REF!-#REF!</f>
        <v>#REF!</v>
      </c>
      <c r="F170" s="28" t="e">
        <f>'Отчет за 2019'!#REF!-#REF!</f>
        <v>#REF!</v>
      </c>
      <c r="G170" s="28" t="e">
        <f>'Отчет за 2019'!#REF!-#REF!</f>
        <v>#REF!</v>
      </c>
      <c r="H170" s="28" t="e">
        <f>'Отчет за 2019'!#REF!-#REF!</f>
        <v>#REF!</v>
      </c>
      <c r="I170" s="28" t="e">
        <f>'Отчет за 2019'!#REF!-#REF!</f>
        <v>#REF!</v>
      </c>
      <c r="J170" s="30"/>
      <c r="K170" s="46"/>
      <c r="L170" s="2"/>
      <c r="M170" s="2"/>
      <c r="N170" s="2"/>
      <c r="O170" s="2"/>
      <c r="P170" s="2"/>
      <c r="Q170" s="2"/>
      <c r="R170" s="2"/>
    </row>
    <row r="171" spans="1:18" ht="15.75" x14ac:dyDescent="0.25">
      <c r="A171" s="201" t="s">
        <v>83</v>
      </c>
      <c r="B171" s="250" t="s">
        <v>84</v>
      </c>
      <c r="C171" s="220" t="s">
        <v>23</v>
      </c>
      <c r="D171" s="8">
        <v>2019</v>
      </c>
      <c r="E171" s="28" t="e">
        <f>'Отчет за 2019'!#REF!-#REF!</f>
        <v>#REF!</v>
      </c>
      <c r="F171" s="28" t="e">
        <f>'Отчет за 2019'!#REF!-#REF!</f>
        <v>#REF!</v>
      </c>
      <c r="G171" s="28" t="e">
        <f>'Отчет за 2019'!#REF!-#REF!</f>
        <v>#REF!</v>
      </c>
      <c r="H171" s="28" t="e">
        <f>'Отчет за 2019'!#REF!-#REF!</f>
        <v>#REF!</v>
      </c>
      <c r="I171" s="28" t="e">
        <f>'Отчет за 2019'!#REF!-#REF!</f>
        <v>#REF!</v>
      </c>
      <c r="J171" s="50"/>
      <c r="K171" s="46"/>
      <c r="L171" s="2"/>
      <c r="M171" s="2"/>
      <c r="N171" s="2"/>
      <c r="O171" s="2"/>
      <c r="P171" s="2"/>
      <c r="Q171" s="2"/>
      <c r="R171" s="2"/>
    </row>
    <row r="172" spans="1:18" ht="30" x14ac:dyDescent="0.25">
      <c r="A172" s="202"/>
      <c r="B172" s="192"/>
      <c r="C172" s="259"/>
      <c r="D172" s="4">
        <v>2020</v>
      </c>
      <c r="E172" s="28" t="e">
        <f>'Отчет за 2019'!#REF!-#REF!</f>
        <v>#REF!</v>
      </c>
      <c r="F172" s="28" t="e">
        <f>'Отчет за 2019'!#REF!-#REF!</f>
        <v>#REF!</v>
      </c>
      <c r="G172" s="28" t="e">
        <f>'Отчет за 2019'!#REF!-#REF!</f>
        <v>#REF!</v>
      </c>
      <c r="H172" s="28" t="e">
        <f>'Отчет за 2019'!#REF!-#REF!</f>
        <v>#REF!</v>
      </c>
      <c r="I172" s="28" t="e">
        <f>'Отчет за 2019'!#REF!-#REF!</f>
        <v>#REF!</v>
      </c>
      <c r="J172" s="29" t="s">
        <v>189</v>
      </c>
      <c r="K172" s="46"/>
      <c r="L172" s="2"/>
      <c r="M172" s="2"/>
      <c r="N172" s="2"/>
      <c r="O172" s="2"/>
      <c r="P172" s="2"/>
      <c r="Q172" s="2"/>
      <c r="R172" s="2"/>
    </row>
    <row r="173" spans="1:18" ht="16.5" thickBot="1" x14ac:dyDescent="0.3">
      <c r="A173" s="203"/>
      <c r="B173" s="251"/>
      <c r="C173" s="260"/>
      <c r="D173" s="14" t="s">
        <v>27</v>
      </c>
      <c r="E173" s="28" t="e">
        <f>'Отчет за 2019'!#REF!-#REF!</f>
        <v>#REF!</v>
      </c>
      <c r="F173" s="28" t="e">
        <f>'Отчет за 2019'!#REF!-#REF!</f>
        <v>#REF!</v>
      </c>
      <c r="G173" s="28" t="e">
        <f>'Отчет за 2019'!#REF!-#REF!</f>
        <v>#REF!</v>
      </c>
      <c r="H173" s="28" t="e">
        <f>'Отчет за 2019'!#REF!-#REF!</f>
        <v>#REF!</v>
      </c>
      <c r="I173" s="28" t="e">
        <f>'Отчет за 2019'!#REF!-#REF!</f>
        <v>#REF!</v>
      </c>
      <c r="J173" s="30"/>
      <c r="K173" s="46"/>
      <c r="L173" s="2"/>
      <c r="M173" s="2"/>
      <c r="N173" s="2"/>
      <c r="O173" s="2"/>
      <c r="P173" s="2"/>
      <c r="Q173" s="2"/>
      <c r="R173" s="2"/>
    </row>
    <row r="174" spans="1:18" ht="15.75" x14ac:dyDescent="0.25">
      <c r="A174" s="201" t="s">
        <v>9</v>
      </c>
      <c r="B174" s="250" t="s">
        <v>85</v>
      </c>
      <c r="C174" s="220" t="s">
        <v>23</v>
      </c>
      <c r="D174" s="8">
        <v>2019</v>
      </c>
      <c r="E174" s="28" t="e">
        <f>'Отчет за 2019'!#REF!-#REF!</f>
        <v>#REF!</v>
      </c>
      <c r="F174" s="28" t="e">
        <f>'Отчет за 2019'!#REF!-#REF!</f>
        <v>#REF!</v>
      </c>
      <c r="G174" s="28" t="e">
        <f>'Отчет за 2019'!#REF!-#REF!</f>
        <v>#REF!</v>
      </c>
      <c r="H174" s="28" t="e">
        <f>'Отчет за 2019'!#REF!-#REF!</f>
        <v>#REF!</v>
      </c>
      <c r="I174" s="28" t="e">
        <f>'Отчет за 2019'!#REF!-#REF!</f>
        <v>#REF!</v>
      </c>
      <c r="J174" s="50"/>
      <c r="K174" s="46"/>
      <c r="L174" s="2"/>
      <c r="M174" s="2"/>
      <c r="N174" s="2"/>
      <c r="O174" s="2"/>
      <c r="P174" s="2"/>
      <c r="Q174" s="2"/>
      <c r="R174" s="2"/>
    </row>
    <row r="175" spans="1:18" ht="15.75" x14ac:dyDescent="0.25">
      <c r="A175" s="202"/>
      <c r="B175" s="192"/>
      <c r="C175" s="259"/>
      <c r="D175" s="4">
        <v>2020</v>
      </c>
      <c r="E175" s="28" t="e">
        <f>'Отчет за 2019'!#REF!-#REF!</f>
        <v>#REF!</v>
      </c>
      <c r="F175" s="28" t="e">
        <f>'Отчет за 2019'!#REF!-#REF!</f>
        <v>#REF!</v>
      </c>
      <c r="G175" s="28" t="e">
        <f>'Отчет за 2019'!#REF!-#REF!</f>
        <v>#REF!</v>
      </c>
      <c r="H175" s="28" t="e">
        <f>'Отчет за 2019'!#REF!-#REF!</f>
        <v>#REF!</v>
      </c>
      <c r="I175" s="28" t="e">
        <f>'Отчет за 2019'!#REF!-#REF!</f>
        <v>#REF!</v>
      </c>
      <c r="J175" s="29"/>
      <c r="K175" s="46"/>
      <c r="L175" s="2"/>
      <c r="M175" s="2"/>
      <c r="N175" s="2"/>
      <c r="O175" s="2"/>
      <c r="P175" s="2"/>
      <c r="Q175" s="2"/>
      <c r="R175" s="2"/>
    </row>
    <row r="176" spans="1:18" ht="15.75" x14ac:dyDescent="0.25">
      <c r="A176" s="202"/>
      <c r="B176" s="192"/>
      <c r="C176" s="259"/>
      <c r="D176" s="4">
        <v>2021</v>
      </c>
      <c r="E176" s="28" t="e">
        <f>'Отчет за 2019'!K40-#REF!</f>
        <v>#REF!</v>
      </c>
      <c r="F176" s="28" t="e">
        <f>'Отчет за 2019'!L40-#REF!</f>
        <v>#REF!</v>
      </c>
      <c r="G176" s="28" t="e">
        <f>'Отчет за 2019'!M40-#REF!</f>
        <v>#REF!</v>
      </c>
      <c r="H176" s="28" t="e">
        <f>'Отчет за 2019'!N40-#REF!</f>
        <v>#REF!</v>
      </c>
      <c r="I176" s="28" t="e">
        <f>'Отчет за 2019'!O40-#REF!</f>
        <v>#REF!</v>
      </c>
      <c r="J176" s="29"/>
      <c r="K176" s="46"/>
      <c r="L176" s="2"/>
      <c r="M176" s="2"/>
      <c r="N176" s="2"/>
      <c r="O176" s="2"/>
      <c r="P176" s="2"/>
      <c r="Q176" s="2"/>
      <c r="R176" s="2"/>
    </row>
    <row r="177" spans="1:18" ht="15.75" x14ac:dyDescent="0.25">
      <c r="A177" s="202"/>
      <c r="B177" s="192"/>
      <c r="C177" s="259"/>
      <c r="D177" s="4">
        <v>2022</v>
      </c>
      <c r="E177" s="28" t="e">
        <f>'Отчет за 2019'!#REF!-#REF!</f>
        <v>#REF!</v>
      </c>
      <c r="F177" s="28" t="e">
        <f>'Отчет за 2019'!#REF!-#REF!</f>
        <v>#REF!</v>
      </c>
      <c r="G177" s="28" t="e">
        <f>'Отчет за 2019'!#REF!-#REF!</f>
        <v>#REF!</v>
      </c>
      <c r="H177" s="28" t="e">
        <f>'Отчет за 2019'!#REF!-#REF!</f>
        <v>#REF!</v>
      </c>
      <c r="I177" s="28" t="e">
        <f>'Отчет за 2019'!#REF!-#REF!</f>
        <v>#REF!</v>
      </c>
      <c r="J177" s="29"/>
      <c r="K177" s="46"/>
      <c r="L177" s="2"/>
      <c r="M177" s="2"/>
      <c r="N177" s="2"/>
      <c r="O177" s="2"/>
      <c r="P177" s="2"/>
      <c r="Q177" s="2"/>
      <c r="R177" s="2"/>
    </row>
    <row r="178" spans="1:18" ht="15.75" x14ac:dyDescent="0.25">
      <c r="A178" s="202"/>
      <c r="B178" s="192"/>
      <c r="C178" s="259"/>
      <c r="D178" s="4">
        <v>2023</v>
      </c>
      <c r="E178" s="28" t="e">
        <f>'Отчет за 2019'!#REF!-#REF!</f>
        <v>#REF!</v>
      </c>
      <c r="F178" s="28" t="e">
        <f>'Отчет за 2019'!#REF!-#REF!</f>
        <v>#REF!</v>
      </c>
      <c r="G178" s="28" t="e">
        <f>'Отчет за 2019'!#REF!-#REF!</f>
        <v>#REF!</v>
      </c>
      <c r="H178" s="28" t="e">
        <f>'Отчет за 2019'!#REF!-#REF!</f>
        <v>#REF!</v>
      </c>
      <c r="I178" s="28" t="e">
        <f>'Отчет за 2019'!#REF!-#REF!</f>
        <v>#REF!</v>
      </c>
      <c r="J178" s="29"/>
      <c r="K178" s="46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202"/>
      <c r="B179" s="192"/>
      <c r="C179" s="259"/>
      <c r="D179" s="4" t="s">
        <v>26</v>
      </c>
      <c r="E179" s="28" t="e">
        <f>'Отчет за 2019'!#REF!-#REF!</f>
        <v>#REF!</v>
      </c>
      <c r="F179" s="28" t="e">
        <f>'Отчет за 2019'!#REF!-#REF!</f>
        <v>#REF!</v>
      </c>
      <c r="G179" s="28" t="e">
        <f>'Отчет за 2019'!#REF!-#REF!</f>
        <v>#REF!</v>
      </c>
      <c r="H179" s="28" t="e">
        <f>'Отчет за 2019'!#REF!-#REF!</f>
        <v>#REF!</v>
      </c>
      <c r="I179" s="28" t="e">
        <f>'Отчет за 2019'!#REF!-#REF!</f>
        <v>#REF!</v>
      </c>
      <c r="J179" s="29"/>
      <c r="K179" s="46"/>
      <c r="L179" s="2"/>
      <c r="M179" s="2"/>
      <c r="N179" s="2"/>
      <c r="O179" s="2"/>
      <c r="P179" s="2"/>
      <c r="Q179" s="2"/>
      <c r="R179" s="2"/>
    </row>
    <row r="180" spans="1:18" ht="16.5" thickBot="1" x14ac:dyDescent="0.3">
      <c r="A180" s="203"/>
      <c r="B180" s="251"/>
      <c r="C180" s="260"/>
      <c r="D180" s="14" t="s">
        <v>27</v>
      </c>
      <c r="E180" s="28" t="e">
        <f>'Отчет за 2019'!#REF!-#REF!</f>
        <v>#REF!</v>
      </c>
      <c r="F180" s="28" t="e">
        <f>'Отчет за 2019'!#REF!-#REF!</f>
        <v>#REF!</v>
      </c>
      <c r="G180" s="28" t="e">
        <f>'Отчет за 2019'!#REF!-#REF!</f>
        <v>#REF!</v>
      </c>
      <c r="H180" s="28" t="e">
        <f>'Отчет за 2019'!#REF!-#REF!</f>
        <v>#REF!</v>
      </c>
      <c r="I180" s="28" t="e">
        <f>'Отчет за 2019'!#REF!-#REF!</f>
        <v>#REF!</v>
      </c>
      <c r="J180" s="30"/>
      <c r="K180" s="46"/>
      <c r="L180" s="2"/>
      <c r="M180" s="2"/>
      <c r="N180" s="2"/>
      <c r="O180" s="2"/>
      <c r="P180" s="2"/>
      <c r="Q180" s="2"/>
      <c r="R180" s="2"/>
    </row>
    <row r="181" spans="1:18" ht="15.75" x14ac:dyDescent="0.25">
      <c r="A181" s="201" t="s">
        <v>150</v>
      </c>
      <c r="B181" s="250" t="s">
        <v>86</v>
      </c>
      <c r="C181" s="220" t="s">
        <v>23</v>
      </c>
      <c r="D181" s="8">
        <v>2019</v>
      </c>
      <c r="E181" s="28" t="e">
        <f>'Отчет за 2019'!#REF!-#REF!</f>
        <v>#REF!</v>
      </c>
      <c r="F181" s="28" t="e">
        <f>'Отчет за 2019'!#REF!-#REF!</f>
        <v>#REF!</v>
      </c>
      <c r="G181" s="28" t="e">
        <f>'Отчет за 2019'!#REF!-#REF!</f>
        <v>#REF!</v>
      </c>
      <c r="H181" s="28" t="e">
        <f>'Отчет за 2019'!#REF!-#REF!</f>
        <v>#REF!</v>
      </c>
      <c r="I181" s="28" t="e">
        <f>'Отчет за 2019'!#REF!-#REF!</f>
        <v>#REF!</v>
      </c>
      <c r="J181" s="50"/>
      <c r="K181" s="46"/>
      <c r="L181" s="2"/>
      <c r="M181" s="2"/>
      <c r="N181" s="2"/>
      <c r="O181" s="2"/>
      <c r="P181" s="2"/>
      <c r="Q181" s="2"/>
      <c r="R181" s="2"/>
    </row>
    <row r="182" spans="1:18" ht="15.75" x14ac:dyDescent="0.25">
      <c r="A182" s="202"/>
      <c r="B182" s="192"/>
      <c r="C182" s="259"/>
      <c r="D182" s="4">
        <v>2020</v>
      </c>
      <c r="E182" s="28" t="e">
        <f>'Отчет за 2019'!#REF!-#REF!</f>
        <v>#REF!</v>
      </c>
      <c r="F182" s="28" t="e">
        <f>'Отчет за 2019'!#REF!-#REF!</f>
        <v>#REF!</v>
      </c>
      <c r="G182" s="28" t="e">
        <f>'Отчет за 2019'!#REF!-#REF!</f>
        <v>#REF!</v>
      </c>
      <c r="H182" s="28" t="e">
        <f>'Отчет за 2019'!#REF!-#REF!</f>
        <v>#REF!</v>
      </c>
      <c r="I182" s="28" t="e">
        <f>'Отчет за 2019'!#REF!-#REF!</f>
        <v>#REF!</v>
      </c>
      <c r="J182" s="233" t="s">
        <v>207</v>
      </c>
      <c r="K182" s="46"/>
      <c r="L182" s="2"/>
      <c r="M182" s="2"/>
      <c r="N182" s="2"/>
      <c r="O182" s="2"/>
      <c r="P182" s="2"/>
      <c r="Q182" s="2"/>
      <c r="R182" s="2"/>
    </row>
    <row r="183" spans="1:18" ht="15.75" x14ac:dyDescent="0.25">
      <c r="A183" s="202"/>
      <c r="B183" s="192"/>
      <c r="C183" s="259"/>
      <c r="D183" s="4">
        <v>2021</v>
      </c>
      <c r="E183" s="28" t="e">
        <f>'Отчет за 2019'!K41-#REF!</f>
        <v>#REF!</v>
      </c>
      <c r="F183" s="28" t="e">
        <f>'Отчет за 2019'!L41-#REF!</f>
        <v>#REF!</v>
      </c>
      <c r="G183" s="28" t="e">
        <f>'Отчет за 2019'!M41-#REF!</f>
        <v>#REF!</v>
      </c>
      <c r="H183" s="28" t="e">
        <f>'Отчет за 2019'!N41-#REF!</f>
        <v>#REF!</v>
      </c>
      <c r="I183" s="28" t="e">
        <f>'Отчет за 2019'!O41-#REF!</f>
        <v>#REF!</v>
      </c>
      <c r="J183" s="229"/>
      <c r="K183" s="46"/>
      <c r="L183" s="2"/>
      <c r="M183" s="2"/>
      <c r="N183" s="2"/>
      <c r="O183" s="2"/>
      <c r="P183" s="2"/>
      <c r="Q183" s="2"/>
      <c r="R183" s="2"/>
    </row>
    <row r="184" spans="1:18" ht="15.75" x14ac:dyDescent="0.25">
      <c r="A184" s="202"/>
      <c r="B184" s="192"/>
      <c r="C184" s="259"/>
      <c r="D184" s="4">
        <v>2022</v>
      </c>
      <c r="E184" s="28" t="e">
        <f>'Отчет за 2019'!#REF!-#REF!</f>
        <v>#REF!</v>
      </c>
      <c r="F184" s="28" t="e">
        <f>'Отчет за 2019'!#REF!-#REF!</f>
        <v>#REF!</v>
      </c>
      <c r="G184" s="28" t="e">
        <f>'Отчет за 2019'!#REF!-#REF!</f>
        <v>#REF!</v>
      </c>
      <c r="H184" s="28" t="e">
        <f>'Отчет за 2019'!#REF!-#REF!</f>
        <v>#REF!</v>
      </c>
      <c r="I184" s="28" t="e">
        <f>'Отчет за 2019'!#REF!-#REF!</f>
        <v>#REF!</v>
      </c>
      <c r="J184" s="229"/>
      <c r="K184" s="46"/>
      <c r="L184" s="2"/>
      <c r="M184" s="2"/>
      <c r="N184" s="2"/>
      <c r="O184" s="2"/>
      <c r="P184" s="2"/>
      <c r="Q184" s="2"/>
      <c r="R184" s="2"/>
    </row>
    <row r="185" spans="1:18" ht="15.75" x14ac:dyDescent="0.25">
      <c r="A185" s="202"/>
      <c r="B185" s="192"/>
      <c r="C185" s="259"/>
      <c r="D185" s="4">
        <v>2023</v>
      </c>
      <c r="E185" s="28" t="e">
        <f>'Отчет за 2019'!#REF!-#REF!</f>
        <v>#REF!</v>
      </c>
      <c r="F185" s="28" t="e">
        <f>'Отчет за 2019'!#REF!-#REF!</f>
        <v>#REF!</v>
      </c>
      <c r="G185" s="28" t="e">
        <f>'Отчет за 2019'!#REF!-#REF!</f>
        <v>#REF!</v>
      </c>
      <c r="H185" s="28" t="e">
        <f>'Отчет за 2019'!#REF!-#REF!</f>
        <v>#REF!</v>
      </c>
      <c r="I185" s="28" t="e">
        <f>'Отчет за 2019'!#REF!-#REF!</f>
        <v>#REF!</v>
      </c>
      <c r="J185" s="230"/>
      <c r="K185" s="46"/>
      <c r="L185" s="2"/>
      <c r="M185" s="2"/>
      <c r="N185" s="2"/>
      <c r="O185" s="2"/>
      <c r="P185" s="2"/>
      <c r="Q185" s="2"/>
      <c r="R185" s="2"/>
    </row>
    <row r="186" spans="1:18" ht="15.75" x14ac:dyDescent="0.25">
      <c r="A186" s="202"/>
      <c r="B186" s="192"/>
      <c r="C186" s="259"/>
      <c r="D186" s="4" t="s">
        <v>26</v>
      </c>
      <c r="E186" s="28" t="e">
        <f>'Отчет за 2019'!#REF!-#REF!</f>
        <v>#REF!</v>
      </c>
      <c r="F186" s="28" t="e">
        <f>'Отчет за 2019'!#REF!-#REF!</f>
        <v>#REF!</v>
      </c>
      <c r="G186" s="28" t="e">
        <f>'Отчет за 2019'!#REF!-#REF!</f>
        <v>#REF!</v>
      </c>
      <c r="H186" s="28" t="e">
        <f>'Отчет за 2019'!#REF!-#REF!</f>
        <v>#REF!</v>
      </c>
      <c r="I186" s="28" t="e">
        <f>'Отчет за 2019'!#REF!-#REF!</f>
        <v>#REF!</v>
      </c>
      <c r="J186" s="29"/>
      <c r="K186" s="46"/>
      <c r="L186" s="2"/>
      <c r="M186" s="2"/>
      <c r="N186" s="2"/>
      <c r="O186" s="2"/>
      <c r="P186" s="2"/>
      <c r="Q186" s="2"/>
      <c r="R186" s="2"/>
    </row>
    <row r="187" spans="1:18" ht="16.5" thickBot="1" x14ac:dyDescent="0.3">
      <c r="A187" s="203"/>
      <c r="B187" s="251"/>
      <c r="C187" s="260"/>
      <c r="D187" s="14" t="s">
        <v>27</v>
      </c>
      <c r="E187" s="28" t="e">
        <f>'Отчет за 2019'!#REF!-#REF!</f>
        <v>#REF!</v>
      </c>
      <c r="F187" s="28" t="e">
        <f>'Отчет за 2019'!#REF!-#REF!</f>
        <v>#REF!</v>
      </c>
      <c r="G187" s="28" t="e">
        <f>'Отчет за 2019'!#REF!-#REF!</f>
        <v>#REF!</v>
      </c>
      <c r="H187" s="28" t="e">
        <f>'Отчет за 2019'!#REF!-#REF!</f>
        <v>#REF!</v>
      </c>
      <c r="I187" s="28" t="e">
        <f>'Отчет за 2019'!#REF!-#REF!</f>
        <v>#REF!</v>
      </c>
      <c r="J187" s="30"/>
      <c r="K187" s="46"/>
      <c r="L187" s="2"/>
      <c r="M187" s="2"/>
      <c r="N187" s="2"/>
      <c r="O187" s="2"/>
      <c r="P187" s="2"/>
      <c r="Q187" s="2"/>
      <c r="R187" s="2"/>
    </row>
    <row r="188" spans="1:18" ht="15.75" x14ac:dyDescent="0.25">
      <c r="A188" s="201" t="s">
        <v>10</v>
      </c>
      <c r="B188" s="250" t="s">
        <v>87</v>
      </c>
      <c r="C188" s="220" t="s">
        <v>23</v>
      </c>
      <c r="D188" s="8">
        <v>2019</v>
      </c>
      <c r="E188" s="28" t="e">
        <f>'Отчет за 2019'!#REF!-#REF!</f>
        <v>#REF!</v>
      </c>
      <c r="F188" s="28" t="e">
        <f>'Отчет за 2019'!#REF!-#REF!</f>
        <v>#REF!</v>
      </c>
      <c r="G188" s="28" t="e">
        <f>'Отчет за 2019'!#REF!-#REF!</f>
        <v>#REF!</v>
      </c>
      <c r="H188" s="28" t="e">
        <f>'Отчет за 2019'!#REF!-#REF!</f>
        <v>#REF!</v>
      </c>
      <c r="I188" s="28" t="e">
        <f>'Отчет за 2019'!#REF!-#REF!</f>
        <v>#REF!</v>
      </c>
      <c r="J188" s="50"/>
      <c r="K188" s="46"/>
      <c r="L188" s="2"/>
      <c r="M188" s="2"/>
      <c r="N188" s="2"/>
      <c r="O188" s="2"/>
      <c r="P188" s="2"/>
      <c r="Q188" s="2"/>
      <c r="R188" s="2"/>
    </row>
    <row r="189" spans="1:18" ht="15.75" x14ac:dyDescent="0.25">
      <c r="A189" s="202"/>
      <c r="B189" s="192"/>
      <c r="C189" s="259"/>
      <c r="D189" s="4">
        <v>2020</v>
      </c>
      <c r="E189" s="28" t="e">
        <f>'Отчет за 2019'!#REF!-#REF!</f>
        <v>#REF!</v>
      </c>
      <c r="F189" s="28" t="e">
        <f>'Отчет за 2019'!#REF!-#REF!</f>
        <v>#REF!</v>
      </c>
      <c r="G189" s="28" t="e">
        <f>'Отчет за 2019'!#REF!-#REF!</f>
        <v>#REF!</v>
      </c>
      <c r="H189" s="28" t="e">
        <f>'Отчет за 2019'!#REF!-#REF!</f>
        <v>#REF!</v>
      </c>
      <c r="I189" s="28" t="e">
        <f>'Отчет за 2019'!#REF!-#REF!</f>
        <v>#REF!</v>
      </c>
      <c r="J189" s="29"/>
      <c r="K189" s="46"/>
      <c r="L189" s="2"/>
      <c r="M189" s="2"/>
      <c r="N189" s="2"/>
      <c r="O189" s="2"/>
      <c r="P189" s="2"/>
      <c r="Q189" s="2"/>
      <c r="R189" s="2"/>
    </row>
    <row r="190" spans="1:18" ht="15.75" x14ac:dyDescent="0.25">
      <c r="A190" s="202"/>
      <c r="B190" s="192"/>
      <c r="C190" s="259"/>
      <c r="D190" s="4">
        <v>2021</v>
      </c>
      <c r="E190" s="28" t="e">
        <f>'Отчет за 2019'!K42-#REF!</f>
        <v>#REF!</v>
      </c>
      <c r="F190" s="28" t="e">
        <f>'Отчет за 2019'!L42-#REF!</f>
        <v>#REF!</v>
      </c>
      <c r="G190" s="28" t="e">
        <f>'Отчет за 2019'!M42-#REF!</f>
        <v>#REF!</v>
      </c>
      <c r="H190" s="28" t="e">
        <f>'Отчет за 2019'!N42-#REF!</f>
        <v>#REF!</v>
      </c>
      <c r="I190" s="28" t="e">
        <f>'Отчет за 2019'!O42-#REF!</f>
        <v>#REF!</v>
      </c>
      <c r="J190" s="29"/>
      <c r="K190" s="46"/>
      <c r="L190" s="2"/>
      <c r="M190" s="2"/>
      <c r="N190" s="2"/>
      <c r="O190" s="2"/>
      <c r="P190" s="2"/>
      <c r="Q190" s="2"/>
      <c r="R190" s="2"/>
    </row>
    <row r="191" spans="1:18" ht="15.75" x14ac:dyDescent="0.25">
      <c r="A191" s="202"/>
      <c r="B191" s="192"/>
      <c r="C191" s="259"/>
      <c r="D191" s="4">
        <v>2022</v>
      </c>
      <c r="E191" s="28" t="e">
        <f>'Отчет за 2019'!#REF!-#REF!</f>
        <v>#REF!</v>
      </c>
      <c r="F191" s="28" t="e">
        <f>'Отчет за 2019'!#REF!-#REF!</f>
        <v>#REF!</v>
      </c>
      <c r="G191" s="28" t="e">
        <f>'Отчет за 2019'!#REF!-#REF!</f>
        <v>#REF!</v>
      </c>
      <c r="H191" s="28" t="e">
        <f>'Отчет за 2019'!#REF!-#REF!</f>
        <v>#REF!</v>
      </c>
      <c r="I191" s="28" t="e">
        <f>'Отчет за 2019'!#REF!-#REF!</f>
        <v>#REF!</v>
      </c>
      <c r="J191" s="29"/>
      <c r="K191" s="46"/>
      <c r="L191" s="2"/>
      <c r="M191" s="2"/>
      <c r="N191" s="2"/>
      <c r="O191" s="2"/>
      <c r="P191" s="2"/>
      <c r="Q191" s="2"/>
      <c r="R191" s="2"/>
    </row>
    <row r="192" spans="1:18" ht="15.75" x14ac:dyDescent="0.25">
      <c r="A192" s="202"/>
      <c r="B192" s="192"/>
      <c r="C192" s="259"/>
      <c r="D192" s="4">
        <v>2023</v>
      </c>
      <c r="E192" s="28" t="e">
        <f>'Отчет за 2019'!#REF!-#REF!</f>
        <v>#REF!</v>
      </c>
      <c r="F192" s="28" t="e">
        <f>'Отчет за 2019'!#REF!-#REF!</f>
        <v>#REF!</v>
      </c>
      <c r="G192" s="28" t="e">
        <f>'Отчет за 2019'!#REF!-#REF!</f>
        <v>#REF!</v>
      </c>
      <c r="H192" s="28" t="e">
        <f>'Отчет за 2019'!#REF!-#REF!</f>
        <v>#REF!</v>
      </c>
      <c r="I192" s="28" t="e">
        <f>'Отчет за 2019'!#REF!-#REF!</f>
        <v>#REF!</v>
      </c>
      <c r="J192" s="29"/>
      <c r="K192" s="46"/>
      <c r="L192" s="2"/>
      <c r="M192" s="2"/>
      <c r="N192" s="2"/>
      <c r="O192" s="2"/>
      <c r="P192" s="2"/>
      <c r="Q192" s="2"/>
      <c r="R192" s="2"/>
    </row>
    <row r="193" spans="1:18" ht="15.75" x14ac:dyDescent="0.25">
      <c r="A193" s="202"/>
      <c r="B193" s="192"/>
      <c r="C193" s="259"/>
      <c r="D193" s="4" t="s">
        <v>26</v>
      </c>
      <c r="E193" s="28" t="e">
        <f>'Отчет за 2019'!#REF!-#REF!</f>
        <v>#REF!</v>
      </c>
      <c r="F193" s="28" t="e">
        <f>'Отчет за 2019'!#REF!-#REF!</f>
        <v>#REF!</v>
      </c>
      <c r="G193" s="28" t="e">
        <f>'Отчет за 2019'!#REF!-#REF!</f>
        <v>#REF!</v>
      </c>
      <c r="H193" s="28" t="e">
        <f>'Отчет за 2019'!#REF!-#REF!</f>
        <v>#REF!</v>
      </c>
      <c r="I193" s="28" t="e">
        <f>'Отчет за 2019'!#REF!-#REF!</f>
        <v>#REF!</v>
      </c>
      <c r="J193" s="29"/>
      <c r="K193" s="46"/>
      <c r="L193" s="2"/>
      <c r="M193" s="2"/>
      <c r="N193" s="2"/>
      <c r="O193" s="2"/>
      <c r="P193" s="2"/>
      <c r="Q193" s="2"/>
      <c r="R193" s="2"/>
    </row>
    <row r="194" spans="1:18" ht="16.5" thickBot="1" x14ac:dyDescent="0.3">
      <c r="A194" s="203"/>
      <c r="B194" s="251"/>
      <c r="C194" s="260"/>
      <c r="D194" s="14" t="s">
        <v>27</v>
      </c>
      <c r="E194" s="28" t="e">
        <f>'Отчет за 2019'!#REF!-#REF!</f>
        <v>#REF!</v>
      </c>
      <c r="F194" s="28" t="e">
        <f>'Отчет за 2019'!#REF!-#REF!</f>
        <v>#REF!</v>
      </c>
      <c r="G194" s="28" t="e">
        <f>'Отчет за 2019'!#REF!-#REF!</f>
        <v>#REF!</v>
      </c>
      <c r="H194" s="28" t="e">
        <f>'Отчет за 2019'!#REF!-#REF!</f>
        <v>#REF!</v>
      </c>
      <c r="I194" s="28" t="e">
        <f>'Отчет за 2019'!#REF!-#REF!</f>
        <v>#REF!</v>
      </c>
      <c r="J194" s="30"/>
      <c r="K194" s="46"/>
      <c r="L194" s="2"/>
      <c r="M194" s="2"/>
      <c r="N194" s="2"/>
      <c r="O194" s="2"/>
      <c r="P194" s="2"/>
      <c r="Q194" s="2"/>
      <c r="R194" s="2"/>
    </row>
    <row r="195" spans="1:18" ht="15.75" x14ac:dyDescent="0.25">
      <c r="A195" s="201" t="s">
        <v>88</v>
      </c>
      <c r="B195" s="250" t="s">
        <v>89</v>
      </c>
      <c r="C195" s="220" t="s">
        <v>23</v>
      </c>
      <c r="D195" s="8">
        <v>2019</v>
      </c>
      <c r="E195" s="28" t="e">
        <f>'Отчет за 2019'!#REF!-#REF!</f>
        <v>#REF!</v>
      </c>
      <c r="F195" s="28" t="e">
        <f>'Отчет за 2019'!#REF!-#REF!</f>
        <v>#REF!</v>
      </c>
      <c r="G195" s="28" t="e">
        <f>'Отчет за 2019'!#REF!-#REF!</f>
        <v>#REF!</v>
      </c>
      <c r="H195" s="28" t="e">
        <f>'Отчет за 2019'!#REF!-#REF!</f>
        <v>#REF!</v>
      </c>
      <c r="I195" s="28" t="e">
        <f>'Отчет за 2019'!#REF!-#REF!</f>
        <v>#REF!</v>
      </c>
      <c r="J195" s="50"/>
      <c r="K195" s="46"/>
      <c r="L195" s="2"/>
      <c r="M195" s="2"/>
      <c r="N195" s="2"/>
      <c r="O195" s="2"/>
      <c r="P195" s="2"/>
      <c r="Q195" s="2"/>
      <c r="R195" s="2"/>
    </row>
    <row r="196" spans="1:18" ht="15.75" x14ac:dyDescent="0.25">
      <c r="A196" s="202"/>
      <c r="B196" s="192"/>
      <c r="C196" s="259"/>
      <c r="D196" s="4">
        <v>2020</v>
      </c>
      <c r="E196" s="28" t="e">
        <f>'Отчет за 2019'!#REF!-#REF!</f>
        <v>#REF!</v>
      </c>
      <c r="F196" s="28" t="e">
        <f>'Отчет за 2019'!#REF!-#REF!</f>
        <v>#REF!</v>
      </c>
      <c r="G196" s="28" t="e">
        <f>'Отчет за 2019'!#REF!-#REF!</f>
        <v>#REF!</v>
      </c>
      <c r="H196" s="28" t="e">
        <f>'Отчет за 2019'!#REF!-#REF!</f>
        <v>#REF!</v>
      </c>
      <c r="I196" s="28" t="e">
        <f>'Отчет за 2019'!#REF!-#REF!</f>
        <v>#REF!</v>
      </c>
      <c r="J196" s="233" t="s">
        <v>207</v>
      </c>
      <c r="K196" s="46"/>
      <c r="L196" s="2"/>
      <c r="M196" s="2"/>
      <c r="N196" s="2"/>
      <c r="O196" s="2"/>
      <c r="P196" s="2"/>
      <c r="Q196" s="2"/>
      <c r="R196" s="2"/>
    </row>
    <row r="197" spans="1:18" ht="15.75" x14ac:dyDescent="0.25">
      <c r="A197" s="202"/>
      <c r="B197" s="192"/>
      <c r="C197" s="259"/>
      <c r="D197" s="4">
        <v>2021</v>
      </c>
      <c r="E197" s="28" t="e">
        <f>'Отчет за 2019'!K43-#REF!</f>
        <v>#REF!</v>
      </c>
      <c r="F197" s="28" t="e">
        <f>'Отчет за 2019'!L43-#REF!</f>
        <v>#REF!</v>
      </c>
      <c r="G197" s="28" t="e">
        <f>'Отчет за 2019'!M43-#REF!</f>
        <v>#REF!</v>
      </c>
      <c r="H197" s="28" t="e">
        <f>'Отчет за 2019'!N43-#REF!</f>
        <v>#REF!</v>
      </c>
      <c r="I197" s="28" t="e">
        <f>'Отчет за 2019'!O43-#REF!</f>
        <v>#REF!</v>
      </c>
      <c r="J197" s="229"/>
      <c r="K197" s="46"/>
      <c r="L197" s="2"/>
      <c r="M197" s="2"/>
      <c r="N197" s="2"/>
      <c r="O197" s="2"/>
      <c r="P197" s="2"/>
      <c r="Q197" s="2"/>
      <c r="R197" s="2"/>
    </row>
    <row r="198" spans="1:18" ht="15.75" x14ac:dyDescent="0.25">
      <c r="A198" s="202"/>
      <c r="B198" s="192"/>
      <c r="C198" s="259"/>
      <c r="D198" s="4">
        <v>2022</v>
      </c>
      <c r="E198" s="28" t="e">
        <f>'Отчет за 2019'!#REF!-#REF!</f>
        <v>#REF!</v>
      </c>
      <c r="F198" s="28" t="e">
        <f>'Отчет за 2019'!#REF!-#REF!</f>
        <v>#REF!</v>
      </c>
      <c r="G198" s="28" t="e">
        <f>'Отчет за 2019'!#REF!-#REF!</f>
        <v>#REF!</v>
      </c>
      <c r="H198" s="28" t="e">
        <f>'Отчет за 2019'!#REF!-#REF!</f>
        <v>#REF!</v>
      </c>
      <c r="I198" s="28" t="e">
        <f>'Отчет за 2019'!#REF!-#REF!</f>
        <v>#REF!</v>
      </c>
      <c r="J198" s="229"/>
      <c r="K198" s="46"/>
      <c r="L198" s="2"/>
      <c r="M198" s="2"/>
      <c r="N198" s="2"/>
      <c r="O198" s="2"/>
      <c r="P198" s="2"/>
      <c r="Q198" s="2"/>
      <c r="R198" s="2"/>
    </row>
    <row r="199" spans="1:18" ht="15.75" x14ac:dyDescent="0.25">
      <c r="A199" s="202"/>
      <c r="B199" s="192"/>
      <c r="C199" s="259"/>
      <c r="D199" s="4">
        <v>2023</v>
      </c>
      <c r="E199" s="28" t="e">
        <f>'Отчет за 2019'!#REF!-#REF!</f>
        <v>#REF!</v>
      </c>
      <c r="F199" s="28" t="e">
        <f>'Отчет за 2019'!#REF!-#REF!</f>
        <v>#REF!</v>
      </c>
      <c r="G199" s="28" t="e">
        <f>'Отчет за 2019'!#REF!-#REF!</f>
        <v>#REF!</v>
      </c>
      <c r="H199" s="28" t="e">
        <f>'Отчет за 2019'!#REF!-#REF!</f>
        <v>#REF!</v>
      </c>
      <c r="I199" s="28" t="e">
        <f>'Отчет за 2019'!#REF!-#REF!</f>
        <v>#REF!</v>
      </c>
      <c r="J199" s="230"/>
      <c r="K199" s="46"/>
      <c r="L199" s="2"/>
      <c r="M199" s="2"/>
      <c r="N199" s="2"/>
      <c r="O199" s="2"/>
      <c r="P199" s="2"/>
      <c r="Q199" s="2"/>
      <c r="R199" s="2"/>
    </row>
    <row r="200" spans="1:18" ht="15.75" x14ac:dyDescent="0.25">
      <c r="A200" s="202"/>
      <c r="B200" s="192"/>
      <c r="C200" s="259"/>
      <c r="D200" s="4" t="s">
        <v>26</v>
      </c>
      <c r="E200" s="28" t="e">
        <f>'Отчет за 2019'!#REF!-#REF!</f>
        <v>#REF!</v>
      </c>
      <c r="F200" s="28" t="e">
        <f>'Отчет за 2019'!#REF!-#REF!</f>
        <v>#REF!</v>
      </c>
      <c r="G200" s="28" t="e">
        <f>'Отчет за 2019'!#REF!-#REF!</f>
        <v>#REF!</v>
      </c>
      <c r="H200" s="28" t="e">
        <f>'Отчет за 2019'!#REF!-#REF!</f>
        <v>#REF!</v>
      </c>
      <c r="I200" s="28" t="e">
        <f>'Отчет за 2019'!#REF!-#REF!</f>
        <v>#REF!</v>
      </c>
      <c r="J200" s="29"/>
      <c r="K200" s="46"/>
      <c r="L200" s="2"/>
      <c r="M200" s="2"/>
      <c r="N200" s="2"/>
      <c r="O200" s="2"/>
      <c r="P200" s="2"/>
      <c r="Q200" s="2"/>
      <c r="R200" s="2"/>
    </row>
    <row r="201" spans="1:18" ht="16.5" thickBot="1" x14ac:dyDescent="0.3">
      <c r="A201" s="203"/>
      <c r="B201" s="251"/>
      <c r="C201" s="260"/>
      <c r="D201" s="14" t="s">
        <v>27</v>
      </c>
      <c r="E201" s="28" t="e">
        <f>'Отчет за 2019'!#REF!-#REF!</f>
        <v>#REF!</v>
      </c>
      <c r="F201" s="28" t="e">
        <f>'Отчет за 2019'!#REF!-#REF!</f>
        <v>#REF!</v>
      </c>
      <c r="G201" s="28" t="e">
        <f>'Отчет за 2019'!#REF!-#REF!</f>
        <v>#REF!</v>
      </c>
      <c r="H201" s="28" t="e">
        <f>'Отчет за 2019'!#REF!-#REF!</f>
        <v>#REF!</v>
      </c>
      <c r="I201" s="28" t="e">
        <f>'Отчет за 2019'!#REF!-#REF!</f>
        <v>#REF!</v>
      </c>
      <c r="J201" s="30"/>
      <c r="K201" s="46"/>
      <c r="L201" s="2"/>
      <c r="M201" s="2"/>
      <c r="N201" s="2"/>
      <c r="O201" s="2"/>
      <c r="P201" s="2"/>
      <c r="Q201" s="2"/>
      <c r="R201" s="2"/>
    </row>
    <row r="202" spans="1:18" ht="15.75" x14ac:dyDescent="0.25">
      <c r="A202" s="201" t="s">
        <v>12</v>
      </c>
      <c r="B202" s="250" t="s">
        <v>93</v>
      </c>
      <c r="C202" s="220" t="s">
        <v>23</v>
      </c>
      <c r="D202" s="8">
        <v>2019</v>
      </c>
      <c r="E202" s="28" t="e">
        <f>'Отчет за 2019'!#REF!-#REF!</f>
        <v>#REF!</v>
      </c>
      <c r="F202" s="28" t="e">
        <f>'Отчет за 2019'!#REF!-#REF!</f>
        <v>#REF!</v>
      </c>
      <c r="G202" s="28" t="e">
        <f>'Отчет за 2019'!#REF!-#REF!</f>
        <v>#REF!</v>
      </c>
      <c r="H202" s="28" t="e">
        <f>'Отчет за 2019'!#REF!-#REF!</f>
        <v>#REF!</v>
      </c>
      <c r="I202" s="28" t="e">
        <f>'Отчет за 2019'!#REF!-#REF!</f>
        <v>#REF!</v>
      </c>
      <c r="J202" s="29"/>
      <c r="K202" s="46"/>
      <c r="L202" s="2"/>
      <c r="M202" s="2"/>
      <c r="N202" s="2"/>
      <c r="O202" s="2"/>
      <c r="P202" s="2"/>
      <c r="Q202" s="2"/>
      <c r="R202" s="2"/>
    </row>
    <row r="203" spans="1:18" ht="15.75" x14ac:dyDescent="0.25">
      <c r="A203" s="202"/>
      <c r="B203" s="192"/>
      <c r="C203" s="259"/>
      <c r="D203" s="4">
        <v>2020</v>
      </c>
      <c r="E203" s="28" t="e">
        <f>'Отчет за 2019'!#REF!-#REF!</f>
        <v>#REF!</v>
      </c>
      <c r="F203" s="28" t="e">
        <f>'Отчет за 2019'!#REF!-#REF!</f>
        <v>#REF!</v>
      </c>
      <c r="G203" s="28" t="e">
        <f>'Отчет за 2019'!#REF!-#REF!</f>
        <v>#REF!</v>
      </c>
      <c r="H203" s="28" t="e">
        <f>'Отчет за 2019'!#REF!-#REF!</f>
        <v>#REF!</v>
      </c>
      <c r="I203" s="28" t="e">
        <f>'Отчет за 2019'!#REF!-#REF!</f>
        <v>#REF!</v>
      </c>
      <c r="J203" s="233" t="s">
        <v>207</v>
      </c>
      <c r="K203" s="46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202"/>
      <c r="B204" s="192"/>
      <c r="C204" s="259"/>
      <c r="D204" s="4">
        <v>2021</v>
      </c>
      <c r="E204" s="28" t="e">
        <f>'Отчет за 2019'!K44-#REF!</f>
        <v>#REF!</v>
      </c>
      <c r="F204" s="28" t="e">
        <f>'Отчет за 2019'!L44-#REF!</f>
        <v>#REF!</v>
      </c>
      <c r="G204" s="28" t="e">
        <f>'Отчет за 2019'!M44-#REF!</f>
        <v>#REF!</v>
      </c>
      <c r="H204" s="28" t="e">
        <f>'Отчет за 2019'!N44-#REF!</f>
        <v>#REF!</v>
      </c>
      <c r="I204" s="28" t="e">
        <f>'Отчет за 2019'!O44-#REF!</f>
        <v>#REF!</v>
      </c>
      <c r="J204" s="229"/>
      <c r="K204" s="46"/>
      <c r="L204" s="2"/>
      <c r="M204" s="2"/>
      <c r="N204" s="2"/>
      <c r="O204" s="2"/>
      <c r="P204" s="2"/>
      <c r="Q204" s="2"/>
      <c r="R204" s="2"/>
    </row>
    <row r="205" spans="1:18" ht="16.5" thickBot="1" x14ac:dyDescent="0.3">
      <c r="A205" s="203"/>
      <c r="B205" s="251"/>
      <c r="C205" s="260"/>
      <c r="D205" s="14" t="s">
        <v>27</v>
      </c>
      <c r="E205" s="28" t="e">
        <f>'Отчет за 2019'!#REF!-#REF!</f>
        <v>#REF!</v>
      </c>
      <c r="F205" s="28" t="e">
        <f>'Отчет за 2019'!#REF!-#REF!</f>
        <v>#REF!</v>
      </c>
      <c r="G205" s="28" t="e">
        <f>'Отчет за 2019'!#REF!-#REF!</f>
        <v>#REF!</v>
      </c>
      <c r="H205" s="28" t="e">
        <f>'Отчет за 2019'!#REF!-#REF!</f>
        <v>#REF!</v>
      </c>
      <c r="I205" s="28" t="e">
        <f>'Отчет за 2019'!#REF!-#REF!</f>
        <v>#REF!</v>
      </c>
      <c r="J205" s="232"/>
      <c r="K205" s="46"/>
      <c r="L205" s="2"/>
      <c r="M205" s="2"/>
      <c r="N205" s="2"/>
      <c r="O205" s="2"/>
      <c r="P205" s="2"/>
      <c r="Q205" s="2"/>
      <c r="R205" s="2"/>
    </row>
    <row r="206" spans="1:18" ht="15.75" customHeight="1" x14ac:dyDescent="0.25">
      <c r="A206" s="201" t="s">
        <v>94</v>
      </c>
      <c r="B206" s="250" t="s">
        <v>95</v>
      </c>
      <c r="C206" s="220" t="s">
        <v>23</v>
      </c>
      <c r="D206" s="8">
        <v>2019</v>
      </c>
      <c r="E206" s="28" t="e">
        <f>'Отчет за 2019'!#REF!-#REF!</f>
        <v>#REF!</v>
      </c>
      <c r="F206" s="28" t="e">
        <f>'Отчет за 2019'!#REF!-#REF!</f>
        <v>#REF!</v>
      </c>
      <c r="G206" s="28" t="e">
        <f>'Отчет за 2019'!#REF!-#REF!</f>
        <v>#REF!</v>
      </c>
      <c r="H206" s="28" t="e">
        <f>'Отчет за 2019'!#REF!-#REF!</f>
        <v>#REF!</v>
      </c>
      <c r="I206" s="28" t="e">
        <f>'Отчет за 2019'!#REF!-#REF!</f>
        <v>#REF!</v>
      </c>
      <c r="J206" s="50"/>
      <c r="K206" s="46"/>
      <c r="L206" s="2"/>
      <c r="M206" s="2"/>
      <c r="N206" s="2"/>
      <c r="O206" s="2"/>
      <c r="P206" s="2"/>
      <c r="Q206" s="2"/>
      <c r="R206" s="2"/>
    </row>
    <row r="207" spans="1:18" ht="15.75" x14ac:dyDescent="0.25">
      <c r="A207" s="202"/>
      <c r="B207" s="192"/>
      <c r="C207" s="259"/>
      <c r="D207" s="4">
        <v>2020</v>
      </c>
      <c r="E207" s="28" t="e">
        <f>'Отчет за 2019'!#REF!-#REF!</f>
        <v>#REF!</v>
      </c>
      <c r="F207" s="28" t="e">
        <f>'Отчет за 2019'!#REF!-#REF!</f>
        <v>#REF!</v>
      </c>
      <c r="G207" s="28" t="e">
        <f>'Отчет за 2019'!#REF!-#REF!</f>
        <v>#REF!</v>
      </c>
      <c r="H207" s="28" t="e">
        <f>'Отчет за 2019'!#REF!-#REF!</f>
        <v>#REF!</v>
      </c>
      <c r="I207" s="28" t="e">
        <f>'Отчет за 2019'!#REF!-#REF!</f>
        <v>#REF!</v>
      </c>
      <c r="J207" s="233" t="s">
        <v>207</v>
      </c>
      <c r="K207" s="46"/>
      <c r="L207" s="2"/>
      <c r="M207" s="2"/>
      <c r="N207" s="2"/>
      <c r="O207" s="2"/>
      <c r="P207" s="2"/>
      <c r="Q207" s="2"/>
      <c r="R207" s="2"/>
    </row>
    <row r="208" spans="1:18" ht="15.75" x14ac:dyDescent="0.25">
      <c r="A208" s="202"/>
      <c r="B208" s="192"/>
      <c r="C208" s="259"/>
      <c r="D208" s="4">
        <v>2021</v>
      </c>
      <c r="E208" s="28" t="e">
        <f>'Отчет за 2019'!#REF!-#REF!</f>
        <v>#REF!</v>
      </c>
      <c r="F208" s="28" t="e">
        <f>'Отчет за 2019'!#REF!-#REF!</f>
        <v>#REF!</v>
      </c>
      <c r="G208" s="28" t="e">
        <f>'Отчет за 2019'!#REF!-#REF!</f>
        <v>#REF!</v>
      </c>
      <c r="H208" s="28" t="e">
        <f>'Отчет за 2019'!#REF!-#REF!</f>
        <v>#REF!</v>
      </c>
      <c r="I208" s="28" t="e">
        <f>'Отчет за 2019'!#REF!-#REF!</f>
        <v>#REF!</v>
      </c>
      <c r="J208" s="230"/>
      <c r="K208" s="46"/>
      <c r="L208" s="2"/>
      <c r="M208" s="2"/>
      <c r="N208" s="2"/>
      <c r="O208" s="2"/>
      <c r="P208" s="2"/>
      <c r="Q208" s="2"/>
      <c r="R208" s="2"/>
    </row>
    <row r="209" spans="1:18" ht="16.5" thickBot="1" x14ac:dyDescent="0.3">
      <c r="A209" s="203"/>
      <c r="B209" s="251"/>
      <c r="C209" s="260"/>
      <c r="D209" s="14" t="s">
        <v>27</v>
      </c>
      <c r="E209" s="28" t="e">
        <f>'Отчет за 2019'!#REF!-#REF!</f>
        <v>#REF!</v>
      </c>
      <c r="F209" s="28" t="e">
        <f>'Отчет за 2019'!#REF!-#REF!</f>
        <v>#REF!</v>
      </c>
      <c r="G209" s="28" t="e">
        <f>'Отчет за 2019'!#REF!-#REF!</f>
        <v>#REF!</v>
      </c>
      <c r="H209" s="28" t="e">
        <f>'Отчет за 2019'!#REF!-#REF!</f>
        <v>#REF!</v>
      </c>
      <c r="I209" s="28" t="e">
        <f>'Отчет за 2019'!#REF!-#REF!</f>
        <v>#REF!</v>
      </c>
      <c r="J209" s="30"/>
      <c r="K209" s="46"/>
      <c r="L209" s="2"/>
      <c r="M209" s="2"/>
      <c r="N209" s="2"/>
      <c r="O209" s="2"/>
      <c r="P209" s="2"/>
      <c r="Q209" s="2"/>
      <c r="R209" s="2"/>
    </row>
    <row r="210" spans="1:18" ht="15.75" x14ac:dyDescent="0.25">
      <c r="A210" s="201" t="s">
        <v>102</v>
      </c>
      <c r="B210" s="250" t="s">
        <v>103</v>
      </c>
      <c r="C210" s="220" t="s">
        <v>23</v>
      </c>
      <c r="D210" s="8">
        <v>2019</v>
      </c>
      <c r="E210" s="28" t="e">
        <f>'Отчет за 2019'!#REF!-#REF!</f>
        <v>#REF!</v>
      </c>
      <c r="F210" s="28" t="e">
        <f>'Отчет за 2019'!#REF!-#REF!</f>
        <v>#REF!</v>
      </c>
      <c r="G210" s="28" t="e">
        <f>'Отчет за 2019'!#REF!-#REF!</f>
        <v>#REF!</v>
      </c>
      <c r="H210" s="28" t="e">
        <f>'Отчет за 2019'!#REF!-#REF!</f>
        <v>#REF!</v>
      </c>
      <c r="I210" s="28" t="e">
        <f>'Отчет за 2019'!#REF!-#REF!</f>
        <v>#REF!</v>
      </c>
      <c r="J210" s="50"/>
      <c r="K210" s="46"/>
      <c r="L210" s="2"/>
      <c r="M210" s="2"/>
      <c r="N210" s="2"/>
      <c r="O210" s="2"/>
      <c r="P210" s="2"/>
      <c r="Q210" s="2"/>
      <c r="R210" s="2"/>
    </row>
    <row r="211" spans="1:18" ht="15.75" x14ac:dyDescent="0.25">
      <c r="A211" s="202"/>
      <c r="B211" s="192"/>
      <c r="C211" s="221"/>
      <c r="D211" s="4">
        <v>2020</v>
      </c>
      <c r="E211" s="28" t="e">
        <f>'Отчет за 2019'!K45-#REF!</f>
        <v>#REF!</v>
      </c>
      <c r="F211" s="28" t="e">
        <f>'Отчет за 2019'!L45-#REF!</f>
        <v>#REF!</v>
      </c>
      <c r="G211" s="28" t="e">
        <f>'Отчет за 2019'!M45-#REF!</f>
        <v>#REF!</v>
      </c>
      <c r="H211" s="28" t="e">
        <f>'Отчет за 2019'!N45-#REF!</f>
        <v>#REF!</v>
      </c>
      <c r="I211" s="28" t="e">
        <f>'Отчет за 2019'!O45-#REF!</f>
        <v>#REF!</v>
      </c>
      <c r="J211" s="231" t="s">
        <v>207</v>
      </c>
      <c r="K211" s="46"/>
      <c r="L211" s="2"/>
      <c r="M211" s="2"/>
      <c r="N211" s="2"/>
      <c r="O211" s="2"/>
      <c r="P211" s="2"/>
      <c r="Q211" s="2"/>
      <c r="R211" s="2"/>
    </row>
    <row r="212" spans="1:18" ht="15.75" x14ac:dyDescent="0.25">
      <c r="A212" s="202"/>
      <c r="B212" s="192"/>
      <c r="C212" s="221"/>
      <c r="D212" s="4">
        <v>2021</v>
      </c>
      <c r="E212" s="28" t="e">
        <f>'Отчет за 2019'!#REF!-#REF!</f>
        <v>#REF!</v>
      </c>
      <c r="F212" s="28" t="e">
        <f>'Отчет за 2019'!#REF!-#REF!</f>
        <v>#REF!</v>
      </c>
      <c r="G212" s="28" t="e">
        <f>'Отчет за 2019'!#REF!-#REF!</f>
        <v>#REF!</v>
      </c>
      <c r="H212" s="28" t="e">
        <f>'Отчет за 2019'!#REF!-#REF!</f>
        <v>#REF!</v>
      </c>
      <c r="I212" s="28" t="e">
        <f>'Отчет за 2019'!#REF!-#REF!</f>
        <v>#REF!</v>
      </c>
      <c r="J212" s="258"/>
      <c r="K212" s="46"/>
      <c r="L212" s="2"/>
      <c r="M212" s="2"/>
      <c r="N212" s="2"/>
      <c r="O212" s="2"/>
      <c r="P212" s="2"/>
      <c r="Q212" s="2"/>
      <c r="R212" s="2"/>
    </row>
    <row r="213" spans="1:18" ht="15.75" x14ac:dyDescent="0.25">
      <c r="A213" s="202"/>
      <c r="B213" s="192"/>
      <c r="C213" s="221"/>
      <c r="D213" s="4">
        <v>2022</v>
      </c>
      <c r="E213" s="28" t="e">
        <f>'Отчет за 2019'!#REF!-#REF!</f>
        <v>#REF!</v>
      </c>
      <c r="F213" s="28" t="e">
        <f>'Отчет за 2019'!#REF!-#REF!</f>
        <v>#REF!</v>
      </c>
      <c r="G213" s="28" t="e">
        <f>'Отчет за 2019'!#REF!-#REF!</f>
        <v>#REF!</v>
      </c>
      <c r="H213" s="28" t="e">
        <f>'Отчет за 2019'!#REF!-#REF!</f>
        <v>#REF!</v>
      </c>
      <c r="I213" s="28" t="e">
        <f>'Отчет за 2019'!#REF!-#REF!</f>
        <v>#REF!</v>
      </c>
      <c r="J213" s="258"/>
      <c r="K213" s="46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202"/>
      <c r="B214" s="192"/>
      <c r="C214" s="221"/>
      <c r="D214" s="4">
        <v>2023</v>
      </c>
      <c r="E214" s="28" t="e">
        <f>'Отчет за 2019'!#REF!-#REF!</f>
        <v>#REF!</v>
      </c>
      <c r="F214" s="28" t="e">
        <f>'Отчет за 2019'!#REF!-#REF!</f>
        <v>#REF!</v>
      </c>
      <c r="G214" s="28" t="e">
        <f>'Отчет за 2019'!#REF!-#REF!</f>
        <v>#REF!</v>
      </c>
      <c r="H214" s="28" t="e">
        <f>'Отчет за 2019'!#REF!-#REF!</f>
        <v>#REF!</v>
      </c>
      <c r="I214" s="28" t="e">
        <f>'Отчет за 2019'!#REF!-#REF!</f>
        <v>#REF!</v>
      </c>
      <c r="J214" s="257"/>
      <c r="K214" s="46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202"/>
      <c r="B215" s="192"/>
      <c r="C215" s="221"/>
      <c r="D215" s="4" t="s">
        <v>26</v>
      </c>
      <c r="E215" s="28" t="e">
        <f>'Отчет за 2019'!#REF!-#REF!</f>
        <v>#REF!</v>
      </c>
      <c r="F215" s="28" t="e">
        <f>'Отчет за 2019'!#REF!-#REF!</f>
        <v>#REF!</v>
      </c>
      <c r="G215" s="28" t="e">
        <f>'Отчет за 2019'!#REF!-#REF!</f>
        <v>#REF!</v>
      </c>
      <c r="H215" s="28" t="e">
        <f>'Отчет за 2019'!#REF!-#REF!</f>
        <v>#REF!</v>
      </c>
      <c r="I215" s="28" t="e">
        <f>'Отчет за 2019'!#REF!-#REF!</f>
        <v>#REF!</v>
      </c>
      <c r="J215" s="29"/>
      <c r="K215" s="46"/>
      <c r="L215" s="2"/>
      <c r="M215" s="2"/>
      <c r="N215" s="2"/>
      <c r="O215" s="2"/>
      <c r="P215" s="2"/>
      <c r="Q215" s="2"/>
      <c r="R215" s="2"/>
    </row>
    <row r="216" spans="1:18" ht="16.5" thickBot="1" x14ac:dyDescent="0.3">
      <c r="A216" s="203"/>
      <c r="B216" s="251"/>
      <c r="C216" s="239"/>
      <c r="D216" s="14" t="s">
        <v>27</v>
      </c>
      <c r="E216" s="28" t="e">
        <f>'Отчет за 2019'!#REF!-#REF!</f>
        <v>#REF!</v>
      </c>
      <c r="F216" s="28" t="e">
        <f>'Отчет за 2019'!#REF!-#REF!</f>
        <v>#REF!</v>
      </c>
      <c r="G216" s="28" t="e">
        <f>'Отчет за 2019'!#REF!-#REF!</f>
        <v>#REF!</v>
      </c>
      <c r="H216" s="28" t="e">
        <f>'Отчет за 2019'!#REF!-#REF!</f>
        <v>#REF!</v>
      </c>
      <c r="I216" s="28" t="e">
        <f>'Отчет за 2019'!#REF!-#REF!</f>
        <v>#REF!</v>
      </c>
      <c r="J216" s="30"/>
      <c r="K216" s="46"/>
      <c r="L216" s="2"/>
      <c r="M216" s="2"/>
      <c r="N216" s="2"/>
      <c r="O216" s="2"/>
      <c r="P216" s="2"/>
      <c r="Q216" s="2"/>
      <c r="R216" s="2"/>
    </row>
    <row r="217" spans="1:18" ht="16.5" thickBot="1" x14ac:dyDescent="0.3">
      <c r="A217" s="252" t="s">
        <v>104</v>
      </c>
      <c r="B217" s="253"/>
      <c r="C217" s="253"/>
      <c r="D217" s="253"/>
      <c r="E217" s="253"/>
      <c r="F217" s="253"/>
      <c r="G217" s="253"/>
      <c r="H217" s="253"/>
      <c r="I217" s="253"/>
      <c r="J217" s="63"/>
      <c r="K217" s="46"/>
      <c r="L217" s="2"/>
      <c r="M217" s="2"/>
      <c r="N217" s="2"/>
      <c r="O217" s="2"/>
      <c r="P217" s="2"/>
      <c r="Q217" s="2"/>
      <c r="R217" s="2"/>
    </row>
    <row r="218" spans="1:18" ht="15.75" x14ac:dyDescent="0.25">
      <c r="A218" s="196">
        <v>4</v>
      </c>
      <c r="B218" s="205" t="s">
        <v>159</v>
      </c>
      <c r="C218" s="220" t="s">
        <v>23</v>
      </c>
      <c r="D218" s="42">
        <v>2019</v>
      </c>
      <c r="E218" s="28" t="e">
        <f>'Отчет за 2019'!K46-#REF!</f>
        <v>#REF!</v>
      </c>
      <c r="F218" s="28" t="e">
        <f>'Отчет за 2019'!L46-#REF!</f>
        <v>#REF!</v>
      </c>
      <c r="G218" s="28" t="e">
        <f>'Отчет за 2019'!M46-#REF!</f>
        <v>#REF!</v>
      </c>
      <c r="H218" s="28" t="e">
        <f>'Отчет за 2019'!N46-#REF!</f>
        <v>#REF!</v>
      </c>
      <c r="I218" s="28" t="e">
        <f>'Отчет за 2019'!O46-#REF!</f>
        <v>#REF!</v>
      </c>
      <c r="J218" s="50"/>
      <c r="K218" s="46"/>
      <c r="L218" s="2"/>
      <c r="M218" s="2"/>
      <c r="N218" s="2"/>
      <c r="O218" s="2"/>
      <c r="P218" s="2"/>
      <c r="Q218" s="2"/>
      <c r="R218" s="2"/>
    </row>
    <row r="219" spans="1:18" ht="15.75" x14ac:dyDescent="0.25">
      <c r="A219" s="190"/>
      <c r="B219" s="206"/>
      <c r="C219" s="221"/>
      <c r="D219" s="43">
        <v>2020</v>
      </c>
      <c r="E219" s="28" t="e">
        <f>'Отчет за 2019'!#REF!-#REF!</f>
        <v>#REF!</v>
      </c>
      <c r="F219" s="28" t="e">
        <f>'Отчет за 2019'!#REF!-#REF!</f>
        <v>#REF!</v>
      </c>
      <c r="G219" s="28" t="e">
        <f>'Отчет за 2019'!#REF!-#REF!</f>
        <v>#REF!</v>
      </c>
      <c r="H219" s="28" t="e">
        <f>'Отчет за 2019'!#REF!-#REF!</f>
        <v>#REF!</v>
      </c>
      <c r="I219" s="28" t="e">
        <f>'Отчет за 2019'!#REF!-#REF!</f>
        <v>#REF!</v>
      </c>
      <c r="J219" s="29"/>
      <c r="K219" s="46"/>
      <c r="L219" s="2"/>
      <c r="M219" s="2"/>
      <c r="N219" s="2"/>
      <c r="O219" s="2"/>
      <c r="P219" s="2"/>
      <c r="Q219" s="2"/>
      <c r="R219" s="2"/>
    </row>
    <row r="220" spans="1:18" ht="15.75" x14ac:dyDescent="0.25">
      <c r="A220" s="190"/>
      <c r="B220" s="206"/>
      <c r="C220" s="221"/>
      <c r="D220" s="43">
        <v>2021</v>
      </c>
      <c r="E220" s="28" t="e">
        <f>'Отчет за 2019'!#REF!-#REF!</f>
        <v>#REF!</v>
      </c>
      <c r="F220" s="28" t="e">
        <f>'Отчет за 2019'!#REF!-#REF!</f>
        <v>#REF!</v>
      </c>
      <c r="G220" s="28" t="e">
        <f>'Отчет за 2019'!#REF!-#REF!</f>
        <v>#REF!</v>
      </c>
      <c r="H220" s="28" t="e">
        <f>'Отчет за 2019'!#REF!-#REF!</f>
        <v>#REF!</v>
      </c>
      <c r="I220" s="28" t="e">
        <f>'Отчет за 2019'!#REF!-#REF!</f>
        <v>#REF!</v>
      </c>
      <c r="J220" s="29"/>
      <c r="K220" s="46"/>
      <c r="L220" s="2"/>
      <c r="M220" s="2"/>
      <c r="N220" s="2"/>
      <c r="O220" s="2"/>
      <c r="P220" s="2"/>
      <c r="Q220" s="2"/>
      <c r="R220" s="2"/>
    </row>
    <row r="221" spans="1:18" ht="15.75" x14ac:dyDescent="0.25">
      <c r="A221" s="190"/>
      <c r="B221" s="206"/>
      <c r="C221" s="221"/>
      <c r="D221" s="43">
        <v>2022</v>
      </c>
      <c r="E221" s="28" t="e">
        <f>'Отчет за 2019'!#REF!-#REF!</f>
        <v>#REF!</v>
      </c>
      <c r="F221" s="28" t="e">
        <f>'Отчет за 2019'!#REF!-#REF!</f>
        <v>#REF!</v>
      </c>
      <c r="G221" s="28" t="e">
        <f>'Отчет за 2019'!#REF!-#REF!</f>
        <v>#REF!</v>
      </c>
      <c r="H221" s="28" t="e">
        <f>'Отчет за 2019'!#REF!-#REF!</f>
        <v>#REF!</v>
      </c>
      <c r="I221" s="28" t="e">
        <f>'Отчет за 2019'!#REF!-#REF!</f>
        <v>#REF!</v>
      </c>
      <c r="J221" s="29"/>
      <c r="K221" s="46"/>
      <c r="L221" s="2"/>
      <c r="M221" s="2"/>
      <c r="N221" s="2"/>
      <c r="O221" s="2"/>
      <c r="P221" s="2"/>
      <c r="Q221" s="2"/>
      <c r="R221" s="2"/>
    </row>
    <row r="222" spans="1:18" ht="15.75" x14ac:dyDescent="0.25">
      <c r="A222" s="190"/>
      <c r="B222" s="206"/>
      <c r="C222" s="221"/>
      <c r="D222" s="43">
        <v>2023</v>
      </c>
      <c r="E222" s="28" t="e">
        <f>'Отчет за 2019'!#REF!-#REF!</f>
        <v>#REF!</v>
      </c>
      <c r="F222" s="28" t="e">
        <f>'Отчет за 2019'!#REF!-#REF!</f>
        <v>#REF!</v>
      </c>
      <c r="G222" s="28" t="e">
        <f>'Отчет за 2019'!#REF!-#REF!</f>
        <v>#REF!</v>
      </c>
      <c r="H222" s="28" t="e">
        <f>'Отчет за 2019'!#REF!-#REF!</f>
        <v>#REF!</v>
      </c>
      <c r="I222" s="28" t="e">
        <f>'Отчет за 2019'!#REF!-#REF!</f>
        <v>#REF!</v>
      </c>
      <c r="J222" s="29"/>
      <c r="K222" s="46"/>
      <c r="L222" s="2"/>
      <c r="M222" s="2"/>
      <c r="N222" s="2"/>
      <c r="O222" s="2"/>
      <c r="P222" s="2"/>
      <c r="Q222" s="2"/>
      <c r="R222" s="2"/>
    </row>
    <row r="223" spans="1:18" ht="15.75" x14ac:dyDescent="0.25">
      <c r="A223" s="190"/>
      <c r="B223" s="206"/>
      <c r="C223" s="221"/>
      <c r="D223" s="43" t="s">
        <v>26</v>
      </c>
      <c r="E223" s="28" t="e">
        <f>'Отчет за 2019'!#REF!-#REF!</f>
        <v>#REF!</v>
      </c>
      <c r="F223" s="28" t="e">
        <f>'Отчет за 2019'!#REF!-#REF!</f>
        <v>#REF!</v>
      </c>
      <c r="G223" s="28" t="e">
        <f>'Отчет за 2019'!#REF!-#REF!</f>
        <v>#REF!</v>
      </c>
      <c r="H223" s="28" t="e">
        <f>'Отчет за 2019'!#REF!-#REF!</f>
        <v>#REF!</v>
      </c>
      <c r="I223" s="28" t="e">
        <f>'Отчет за 2019'!#REF!-#REF!</f>
        <v>#REF!</v>
      </c>
      <c r="J223" s="29"/>
      <c r="K223" s="46"/>
      <c r="L223" s="2"/>
      <c r="M223" s="2"/>
      <c r="N223" s="2"/>
      <c r="O223" s="2"/>
      <c r="P223" s="2"/>
      <c r="Q223" s="2"/>
      <c r="R223" s="2"/>
    </row>
    <row r="224" spans="1:18" ht="16.5" thickBot="1" x14ac:dyDescent="0.3">
      <c r="A224" s="238"/>
      <c r="B224" s="207"/>
      <c r="C224" s="239"/>
      <c r="D224" s="44" t="s">
        <v>27</v>
      </c>
      <c r="E224" s="28" t="e">
        <f>'Отчет за 2019'!#REF!-#REF!</f>
        <v>#REF!</v>
      </c>
      <c r="F224" s="28" t="e">
        <f>'Отчет за 2019'!#REF!-#REF!</f>
        <v>#REF!</v>
      </c>
      <c r="G224" s="28" t="e">
        <f>'Отчет за 2019'!#REF!-#REF!</f>
        <v>#REF!</v>
      </c>
      <c r="H224" s="28" t="e">
        <f>'Отчет за 2019'!#REF!-#REF!</f>
        <v>#REF!</v>
      </c>
      <c r="I224" s="28" t="e">
        <f>'Отчет за 2019'!#REF!-#REF!</f>
        <v>#REF!</v>
      </c>
      <c r="J224" s="30"/>
      <c r="K224" s="46"/>
      <c r="L224" s="2"/>
      <c r="M224" s="2"/>
      <c r="N224" s="2"/>
      <c r="O224" s="2"/>
      <c r="P224" s="2"/>
      <c r="Q224" s="2"/>
      <c r="R224" s="2"/>
    </row>
    <row r="225" spans="1:18" ht="15.75" x14ac:dyDescent="0.25">
      <c r="A225" s="196" t="s">
        <v>13</v>
      </c>
      <c r="B225" s="205" t="s">
        <v>160</v>
      </c>
      <c r="C225" s="220" t="s">
        <v>23</v>
      </c>
      <c r="D225" s="42">
        <v>2019</v>
      </c>
      <c r="E225" s="28" t="e">
        <f>'Отчет за 2019'!K47-#REF!</f>
        <v>#REF!</v>
      </c>
      <c r="F225" s="28" t="e">
        <f>'Отчет за 2019'!L47-#REF!</f>
        <v>#REF!</v>
      </c>
      <c r="G225" s="28" t="e">
        <f>'Отчет за 2019'!M47-#REF!</f>
        <v>#REF!</v>
      </c>
      <c r="H225" s="28" t="e">
        <f>'Отчет за 2019'!N47-#REF!</f>
        <v>#REF!</v>
      </c>
      <c r="I225" s="28" t="e">
        <f>'Отчет за 2019'!O47-#REF!</f>
        <v>#REF!</v>
      </c>
      <c r="J225" s="50"/>
      <c r="K225" s="46"/>
      <c r="L225" s="2"/>
      <c r="M225" s="2"/>
      <c r="N225" s="2"/>
      <c r="O225" s="2"/>
      <c r="P225" s="2"/>
      <c r="Q225" s="2"/>
      <c r="R225" s="2"/>
    </row>
    <row r="226" spans="1:18" ht="60" x14ac:dyDescent="0.25">
      <c r="A226" s="190"/>
      <c r="B226" s="206"/>
      <c r="C226" s="221"/>
      <c r="D226" s="43">
        <v>2020</v>
      </c>
      <c r="E226" s="28" t="e">
        <f>'Отчет за 2019'!#REF!-#REF!</f>
        <v>#REF!</v>
      </c>
      <c r="F226" s="28" t="e">
        <f>'Отчет за 2019'!#REF!-#REF!</f>
        <v>#REF!</v>
      </c>
      <c r="G226" s="28" t="e">
        <f>'Отчет за 2019'!#REF!-#REF!</f>
        <v>#REF!</v>
      </c>
      <c r="H226" s="28" t="e">
        <f>'Отчет за 2019'!#REF!-#REF!</f>
        <v>#REF!</v>
      </c>
      <c r="I226" s="28" t="e">
        <f>'Отчет за 2019'!#REF!-#REF!</f>
        <v>#REF!</v>
      </c>
      <c r="J226" s="54" t="s">
        <v>205</v>
      </c>
      <c r="K226" s="46"/>
      <c r="L226" s="2"/>
      <c r="M226" s="2"/>
      <c r="N226" s="2"/>
      <c r="O226" s="2"/>
      <c r="P226" s="2"/>
      <c r="Q226" s="2"/>
      <c r="R226" s="2"/>
    </row>
    <row r="227" spans="1:18" ht="16.5" thickBot="1" x14ac:dyDescent="0.3">
      <c r="A227" s="238"/>
      <c r="B227" s="207"/>
      <c r="C227" s="239"/>
      <c r="D227" s="44" t="s">
        <v>27</v>
      </c>
      <c r="E227" s="28" t="e">
        <f>'Отчет за 2019'!#REF!-#REF!</f>
        <v>#REF!</v>
      </c>
      <c r="F227" s="28" t="e">
        <f>'Отчет за 2019'!#REF!-#REF!</f>
        <v>#REF!</v>
      </c>
      <c r="G227" s="28" t="e">
        <f>'Отчет за 2019'!#REF!-#REF!</f>
        <v>#REF!</v>
      </c>
      <c r="H227" s="28" t="e">
        <f>'Отчет за 2019'!#REF!-#REF!</f>
        <v>#REF!</v>
      </c>
      <c r="I227" s="28" t="e">
        <f>'Отчет за 2019'!#REF!-#REF!</f>
        <v>#REF!</v>
      </c>
      <c r="J227" s="30"/>
      <c r="K227" s="46"/>
      <c r="L227" s="2"/>
      <c r="M227" s="2"/>
      <c r="N227" s="2"/>
      <c r="O227" s="2"/>
      <c r="P227" s="2"/>
      <c r="Q227" s="2"/>
      <c r="R227" s="2"/>
    </row>
    <row r="228" spans="1:18" ht="15.75" x14ac:dyDescent="0.25">
      <c r="A228" s="201" t="s">
        <v>158</v>
      </c>
      <c r="B228" s="174" t="s">
        <v>162</v>
      </c>
      <c r="C228" s="220" t="s">
        <v>23</v>
      </c>
      <c r="D228" s="42">
        <v>2019</v>
      </c>
      <c r="E228" s="28" t="e">
        <f>'Отчет за 2019'!#REF!-#REF!</f>
        <v>#REF!</v>
      </c>
      <c r="F228" s="28" t="e">
        <f>'Отчет за 2019'!#REF!-#REF!</f>
        <v>#REF!</v>
      </c>
      <c r="G228" s="28" t="e">
        <f>'Отчет за 2019'!#REF!-#REF!</f>
        <v>#REF!</v>
      </c>
      <c r="H228" s="28" t="e">
        <f>'Отчет за 2019'!#REF!-#REF!</f>
        <v>#REF!</v>
      </c>
      <c r="I228" s="28" t="e">
        <f>'Отчет за 2019'!#REF!-#REF!</f>
        <v>#REF!</v>
      </c>
      <c r="J228" s="50"/>
      <c r="K228" s="46"/>
      <c r="L228" s="2"/>
      <c r="M228" s="2"/>
      <c r="N228" s="2"/>
      <c r="O228" s="2"/>
      <c r="P228" s="2"/>
      <c r="Q228" s="2"/>
      <c r="R228" s="2"/>
    </row>
    <row r="229" spans="1:18" ht="15.75" x14ac:dyDescent="0.25">
      <c r="A229" s="202"/>
      <c r="B229" s="175"/>
      <c r="C229" s="221"/>
      <c r="D229" s="43">
        <v>2020</v>
      </c>
      <c r="E229" s="28" t="e">
        <f>'Отчет за 2019'!#REF!-#REF!</f>
        <v>#REF!</v>
      </c>
      <c r="F229" s="28" t="e">
        <f>'Отчет за 2019'!#REF!-#REF!</f>
        <v>#REF!</v>
      </c>
      <c r="G229" s="28" t="e">
        <f>'Отчет за 2019'!#REF!-#REF!</f>
        <v>#REF!</v>
      </c>
      <c r="H229" s="28" t="e">
        <f>'Отчет за 2019'!#REF!-#REF!</f>
        <v>#REF!</v>
      </c>
      <c r="I229" s="28" t="e">
        <f>'Отчет за 2019'!#REF!-#REF!</f>
        <v>#REF!</v>
      </c>
      <c r="J229" s="29"/>
      <c r="K229" s="46"/>
      <c r="L229" s="2"/>
      <c r="M229" s="2"/>
      <c r="N229" s="2"/>
      <c r="O229" s="2"/>
      <c r="P229" s="2"/>
      <c r="Q229" s="2"/>
      <c r="R229" s="2"/>
    </row>
    <row r="230" spans="1:18" ht="46.5" customHeight="1" thickBot="1" x14ac:dyDescent="0.3">
      <c r="A230" s="203"/>
      <c r="B230" s="204"/>
      <c r="C230" s="239"/>
      <c r="D230" s="44" t="s">
        <v>27</v>
      </c>
      <c r="E230" s="28" t="e">
        <f>'Отчет за 2019'!#REF!-#REF!</f>
        <v>#REF!</v>
      </c>
      <c r="F230" s="28" t="e">
        <f>'Отчет за 2019'!#REF!-#REF!</f>
        <v>#REF!</v>
      </c>
      <c r="G230" s="28" t="e">
        <f>'Отчет за 2019'!#REF!-#REF!</f>
        <v>#REF!</v>
      </c>
      <c r="H230" s="28" t="e">
        <f>'Отчет за 2019'!#REF!-#REF!</f>
        <v>#REF!</v>
      </c>
      <c r="I230" s="28" t="e">
        <f>'Отчет за 2019'!#REF!-#REF!</f>
        <v>#REF!</v>
      </c>
      <c r="J230" s="30"/>
      <c r="K230" s="46"/>
      <c r="L230" s="2"/>
      <c r="M230" s="2"/>
      <c r="N230" s="2"/>
      <c r="O230" s="2"/>
      <c r="P230" s="2"/>
      <c r="Q230" s="2"/>
      <c r="R230" s="2"/>
    </row>
    <row r="231" spans="1:18" ht="15.75" x14ac:dyDescent="0.25">
      <c r="A231" s="196" t="s">
        <v>14</v>
      </c>
      <c r="B231" s="220" t="s">
        <v>163</v>
      </c>
      <c r="C231" s="220" t="s">
        <v>23</v>
      </c>
      <c r="D231" s="42">
        <v>2019</v>
      </c>
      <c r="E231" s="28" t="e">
        <f>'Отчет за 2019'!#REF!-#REF!</f>
        <v>#REF!</v>
      </c>
      <c r="F231" s="28" t="e">
        <f>'Отчет за 2019'!#REF!-#REF!</f>
        <v>#REF!</v>
      </c>
      <c r="G231" s="28" t="e">
        <f>'Отчет за 2019'!#REF!-#REF!</f>
        <v>#REF!</v>
      </c>
      <c r="H231" s="28" t="e">
        <f>'Отчет за 2019'!#REF!-#REF!</f>
        <v>#REF!</v>
      </c>
      <c r="I231" s="28" t="e">
        <f>'Отчет за 2019'!#REF!-#REF!</f>
        <v>#REF!</v>
      </c>
      <c r="J231" s="50" t="s">
        <v>204</v>
      </c>
      <c r="K231" s="46"/>
      <c r="L231" s="2"/>
      <c r="M231" s="2"/>
      <c r="N231" s="2"/>
      <c r="O231" s="2"/>
      <c r="P231" s="2"/>
      <c r="Q231" s="2"/>
      <c r="R231" s="2"/>
    </row>
    <row r="232" spans="1:18" ht="15.75" x14ac:dyDescent="0.25">
      <c r="A232" s="190"/>
      <c r="B232" s="221"/>
      <c r="C232" s="221"/>
      <c r="D232" s="43">
        <v>2020</v>
      </c>
      <c r="E232" s="28" t="e">
        <f>'Отчет за 2019'!K48-#REF!</f>
        <v>#REF!</v>
      </c>
      <c r="F232" s="28" t="e">
        <f>'Отчет за 2019'!L48-#REF!</f>
        <v>#REF!</v>
      </c>
      <c r="G232" s="28" t="e">
        <f>'Отчет за 2019'!M48-#REF!</f>
        <v>#REF!</v>
      </c>
      <c r="H232" s="28" t="e">
        <f>'Отчет за 2019'!N48-#REF!</f>
        <v>#REF!</v>
      </c>
      <c r="I232" s="28" t="e">
        <f>'Отчет за 2019'!O48-#REF!</f>
        <v>#REF!</v>
      </c>
      <c r="J232" s="233" t="s">
        <v>207</v>
      </c>
      <c r="K232" s="46"/>
      <c r="L232" s="2"/>
      <c r="M232" s="2"/>
      <c r="N232" s="2"/>
      <c r="O232" s="2"/>
      <c r="P232" s="2"/>
      <c r="Q232" s="2"/>
      <c r="R232" s="2"/>
    </row>
    <row r="233" spans="1:18" ht="15.75" x14ac:dyDescent="0.25">
      <c r="A233" s="190"/>
      <c r="B233" s="221"/>
      <c r="C233" s="221"/>
      <c r="D233" s="43">
        <v>2021</v>
      </c>
      <c r="E233" s="28" t="e">
        <f>'Отчет за 2019'!#REF!-#REF!</f>
        <v>#REF!</v>
      </c>
      <c r="F233" s="28" t="e">
        <f>'Отчет за 2019'!#REF!-#REF!</f>
        <v>#REF!</v>
      </c>
      <c r="G233" s="28" t="e">
        <f>'Отчет за 2019'!#REF!-#REF!</f>
        <v>#REF!</v>
      </c>
      <c r="H233" s="28" t="e">
        <f>'Отчет за 2019'!#REF!-#REF!</f>
        <v>#REF!</v>
      </c>
      <c r="I233" s="28" t="e">
        <f>'Отчет за 2019'!#REF!-#REF!</f>
        <v>#REF!</v>
      </c>
      <c r="J233" s="229"/>
      <c r="K233" s="46"/>
      <c r="L233" s="2"/>
      <c r="M233" s="2"/>
      <c r="N233" s="2"/>
      <c r="O233" s="2"/>
      <c r="P233" s="2"/>
      <c r="Q233" s="2"/>
      <c r="R233" s="2"/>
    </row>
    <row r="234" spans="1:18" ht="15.75" x14ac:dyDescent="0.25">
      <c r="A234" s="190"/>
      <c r="B234" s="221"/>
      <c r="C234" s="221"/>
      <c r="D234" s="43">
        <v>2022</v>
      </c>
      <c r="E234" s="28" t="e">
        <f>'Отчет за 2019'!#REF!-#REF!</f>
        <v>#REF!</v>
      </c>
      <c r="F234" s="28" t="e">
        <f>'Отчет за 2019'!#REF!-#REF!</f>
        <v>#REF!</v>
      </c>
      <c r="G234" s="28" t="e">
        <f>'Отчет за 2019'!#REF!-#REF!</f>
        <v>#REF!</v>
      </c>
      <c r="H234" s="28" t="e">
        <f>'Отчет за 2019'!#REF!-#REF!</f>
        <v>#REF!</v>
      </c>
      <c r="I234" s="28" t="e">
        <f>'Отчет за 2019'!#REF!-#REF!</f>
        <v>#REF!</v>
      </c>
      <c r="J234" s="229"/>
      <c r="K234" s="46"/>
      <c r="L234" s="2"/>
      <c r="M234" s="2"/>
      <c r="N234" s="2"/>
      <c r="O234" s="2"/>
      <c r="P234" s="2"/>
      <c r="Q234" s="2"/>
      <c r="R234" s="2"/>
    </row>
    <row r="235" spans="1:18" ht="15.75" x14ac:dyDescent="0.25">
      <c r="A235" s="190"/>
      <c r="B235" s="221"/>
      <c r="C235" s="221"/>
      <c r="D235" s="43">
        <v>2023</v>
      </c>
      <c r="E235" s="28" t="e">
        <f>'Отчет за 2019'!#REF!-#REF!</f>
        <v>#REF!</v>
      </c>
      <c r="F235" s="28" t="e">
        <f>'Отчет за 2019'!#REF!-#REF!</f>
        <v>#REF!</v>
      </c>
      <c r="G235" s="28" t="e">
        <f>'Отчет за 2019'!#REF!-#REF!</f>
        <v>#REF!</v>
      </c>
      <c r="H235" s="28" t="e">
        <f>'Отчет за 2019'!#REF!-#REF!</f>
        <v>#REF!</v>
      </c>
      <c r="I235" s="28" t="e">
        <f>'Отчет за 2019'!#REF!-#REF!</f>
        <v>#REF!</v>
      </c>
      <c r="J235" s="230"/>
      <c r="K235" s="46"/>
      <c r="L235" s="2"/>
      <c r="M235" s="2"/>
      <c r="N235" s="2"/>
      <c r="O235" s="2"/>
      <c r="P235" s="2"/>
      <c r="Q235" s="2"/>
      <c r="R235" s="2"/>
    </row>
    <row r="236" spans="1:18" ht="15.75" x14ac:dyDescent="0.25">
      <c r="A236" s="190"/>
      <c r="B236" s="221"/>
      <c r="C236" s="221"/>
      <c r="D236" s="43" t="s">
        <v>26</v>
      </c>
      <c r="E236" s="28" t="e">
        <f>'Отчет за 2019'!#REF!-#REF!</f>
        <v>#REF!</v>
      </c>
      <c r="F236" s="28" t="e">
        <f>'Отчет за 2019'!#REF!-#REF!</f>
        <v>#REF!</v>
      </c>
      <c r="G236" s="28" t="e">
        <f>'Отчет за 2019'!#REF!-#REF!</f>
        <v>#REF!</v>
      </c>
      <c r="H236" s="28" t="e">
        <f>'Отчет за 2019'!#REF!-#REF!</f>
        <v>#REF!</v>
      </c>
      <c r="I236" s="28" t="e">
        <f>'Отчет за 2019'!#REF!-#REF!</f>
        <v>#REF!</v>
      </c>
      <c r="J236" s="29"/>
      <c r="K236" s="46"/>
      <c r="L236" s="2"/>
      <c r="M236" s="2"/>
      <c r="N236" s="2"/>
      <c r="O236" s="2"/>
      <c r="P236" s="2"/>
      <c r="Q236" s="2"/>
      <c r="R236" s="2"/>
    </row>
    <row r="237" spans="1:18" ht="16.5" thickBot="1" x14ac:dyDescent="0.3">
      <c r="A237" s="238"/>
      <c r="B237" s="239"/>
      <c r="C237" s="239"/>
      <c r="D237" s="44" t="s">
        <v>27</v>
      </c>
      <c r="E237" s="28" t="e">
        <f>'Отчет за 2019'!#REF!-#REF!</f>
        <v>#REF!</v>
      </c>
      <c r="F237" s="28" t="e">
        <f>'Отчет за 2019'!#REF!-#REF!</f>
        <v>#REF!</v>
      </c>
      <c r="G237" s="28" t="e">
        <f>'Отчет за 2019'!#REF!-#REF!</f>
        <v>#REF!</v>
      </c>
      <c r="H237" s="28" t="e">
        <f>'Отчет за 2019'!#REF!-#REF!</f>
        <v>#REF!</v>
      </c>
      <c r="I237" s="28" t="e">
        <f>'Отчет за 2019'!#REF!-#REF!</f>
        <v>#REF!</v>
      </c>
      <c r="J237" s="30"/>
      <c r="K237" s="46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196" t="s">
        <v>105</v>
      </c>
      <c r="B238" s="240" t="s">
        <v>164</v>
      </c>
      <c r="C238" s="220" t="s">
        <v>23</v>
      </c>
      <c r="D238" s="42">
        <v>2019</v>
      </c>
      <c r="E238" s="28" t="e">
        <f>'Отчет за 2019'!#REF!-#REF!</f>
        <v>#REF!</v>
      </c>
      <c r="F238" s="28" t="e">
        <f>'Отчет за 2019'!#REF!-#REF!</f>
        <v>#REF!</v>
      </c>
      <c r="G238" s="28" t="e">
        <f>'Отчет за 2019'!#REF!-#REF!</f>
        <v>#REF!</v>
      </c>
      <c r="H238" s="28" t="e">
        <f>'Отчет за 2019'!#REF!-#REF!</f>
        <v>#REF!</v>
      </c>
      <c r="I238" s="28" t="e">
        <f>'Отчет за 2019'!#REF!-#REF!</f>
        <v>#REF!</v>
      </c>
      <c r="J238" s="50"/>
      <c r="K238" s="46"/>
      <c r="L238" s="2"/>
      <c r="M238" s="2"/>
      <c r="N238" s="2"/>
      <c r="O238" s="2"/>
      <c r="P238" s="2"/>
      <c r="Q238" s="2"/>
      <c r="R238" s="2"/>
    </row>
    <row r="239" spans="1:18" ht="15.75" x14ac:dyDescent="0.25">
      <c r="A239" s="190"/>
      <c r="B239" s="234"/>
      <c r="C239" s="221"/>
      <c r="D239" s="43">
        <v>2020</v>
      </c>
      <c r="E239" s="28" t="e">
        <f>'Отчет за 2019'!K49-#REF!</f>
        <v>#REF!</v>
      </c>
      <c r="F239" s="28" t="e">
        <f>'Отчет за 2019'!L49-#REF!</f>
        <v>#REF!</v>
      </c>
      <c r="G239" s="28" t="e">
        <f>'Отчет за 2019'!M49-#REF!</f>
        <v>#REF!</v>
      </c>
      <c r="H239" s="28" t="e">
        <f>'Отчет за 2019'!N49-#REF!</f>
        <v>#REF!</v>
      </c>
      <c r="I239" s="28" t="e">
        <f>'Отчет за 2019'!O49-#REF!</f>
        <v>#REF!</v>
      </c>
      <c r="J239" s="29"/>
      <c r="K239" s="46"/>
      <c r="L239" s="2"/>
      <c r="M239" s="2"/>
      <c r="N239" s="2"/>
      <c r="O239" s="2"/>
      <c r="P239" s="2"/>
      <c r="Q239" s="2"/>
      <c r="R239" s="2"/>
    </row>
    <row r="240" spans="1:18" ht="15.75" x14ac:dyDescent="0.25">
      <c r="A240" s="190"/>
      <c r="B240" s="234"/>
      <c r="C240" s="221"/>
      <c r="D240" s="43">
        <v>2021</v>
      </c>
      <c r="E240" s="28" t="e">
        <f>'Отчет за 2019'!#REF!-#REF!</f>
        <v>#REF!</v>
      </c>
      <c r="F240" s="28" t="e">
        <f>'Отчет за 2019'!#REF!-#REF!</f>
        <v>#REF!</v>
      </c>
      <c r="G240" s="28" t="e">
        <f>'Отчет за 2019'!#REF!-#REF!</f>
        <v>#REF!</v>
      </c>
      <c r="H240" s="28" t="e">
        <f>'Отчет за 2019'!#REF!-#REF!</f>
        <v>#REF!</v>
      </c>
      <c r="I240" s="28" t="e">
        <f>'Отчет за 2019'!#REF!-#REF!</f>
        <v>#REF!</v>
      </c>
      <c r="J240" s="29"/>
      <c r="K240" s="46"/>
      <c r="L240" s="2"/>
      <c r="M240" s="2"/>
      <c r="N240" s="2"/>
      <c r="O240" s="2"/>
      <c r="P240" s="2"/>
      <c r="Q240" s="2"/>
      <c r="R240" s="2"/>
    </row>
    <row r="241" spans="1:18" ht="15.75" x14ac:dyDescent="0.25">
      <c r="A241" s="190"/>
      <c r="B241" s="234"/>
      <c r="C241" s="221"/>
      <c r="D241" s="43">
        <v>2022</v>
      </c>
      <c r="E241" s="28" t="e">
        <f>'Отчет за 2019'!#REF!-#REF!</f>
        <v>#REF!</v>
      </c>
      <c r="F241" s="28" t="e">
        <f>'Отчет за 2019'!#REF!-#REF!</f>
        <v>#REF!</v>
      </c>
      <c r="G241" s="28" t="e">
        <f>'Отчет за 2019'!#REF!-#REF!</f>
        <v>#REF!</v>
      </c>
      <c r="H241" s="28" t="e">
        <f>'Отчет за 2019'!#REF!-#REF!</f>
        <v>#REF!</v>
      </c>
      <c r="I241" s="28" t="e">
        <f>'Отчет за 2019'!#REF!-#REF!</f>
        <v>#REF!</v>
      </c>
      <c r="J241" s="29"/>
      <c r="K241" s="46"/>
      <c r="L241" s="2"/>
      <c r="M241" s="2"/>
      <c r="N241" s="2"/>
      <c r="O241" s="2"/>
      <c r="P241" s="2"/>
      <c r="Q241" s="2"/>
      <c r="R241" s="2"/>
    </row>
    <row r="242" spans="1:18" ht="15.75" x14ac:dyDescent="0.25">
      <c r="A242" s="190"/>
      <c r="B242" s="234"/>
      <c r="C242" s="221"/>
      <c r="D242" s="43">
        <v>2023</v>
      </c>
      <c r="E242" s="28" t="e">
        <f>'Отчет за 2019'!#REF!-#REF!</f>
        <v>#REF!</v>
      </c>
      <c r="F242" s="28" t="e">
        <f>'Отчет за 2019'!#REF!-#REF!</f>
        <v>#REF!</v>
      </c>
      <c r="G242" s="28" t="e">
        <f>'Отчет за 2019'!#REF!-#REF!</f>
        <v>#REF!</v>
      </c>
      <c r="H242" s="28" t="e">
        <f>'Отчет за 2019'!#REF!-#REF!</f>
        <v>#REF!</v>
      </c>
      <c r="I242" s="28" t="e">
        <f>'Отчет за 2019'!#REF!-#REF!</f>
        <v>#REF!</v>
      </c>
      <c r="J242" s="29"/>
      <c r="K242" s="46"/>
      <c r="L242" s="2"/>
      <c r="M242" s="2"/>
      <c r="N242" s="2"/>
      <c r="O242" s="2"/>
      <c r="P242" s="2"/>
      <c r="Q242" s="2"/>
      <c r="R242" s="2"/>
    </row>
    <row r="243" spans="1:18" x14ac:dyDescent="0.25">
      <c r="A243" s="190"/>
      <c r="B243" s="234"/>
      <c r="C243" s="221"/>
      <c r="D243" s="43" t="s">
        <v>26</v>
      </c>
      <c r="E243" s="28" t="e">
        <f>'Отчет за 2019'!#REF!-#REF!</f>
        <v>#REF!</v>
      </c>
      <c r="F243" s="28" t="e">
        <f>'Отчет за 2019'!#REF!-#REF!</f>
        <v>#REF!</v>
      </c>
      <c r="G243" s="28" t="e">
        <f>'Отчет за 2019'!#REF!-#REF!</f>
        <v>#REF!</v>
      </c>
      <c r="H243" s="28" t="e">
        <f>'Отчет за 2019'!#REF!-#REF!</f>
        <v>#REF!</v>
      </c>
      <c r="I243" s="28" t="e">
        <f>'Отчет за 2019'!#REF!-#REF!</f>
        <v>#REF!</v>
      </c>
      <c r="J243" s="29"/>
    </row>
    <row r="244" spans="1:18" ht="15.75" thickBot="1" x14ac:dyDescent="0.3">
      <c r="A244" s="238"/>
      <c r="B244" s="235"/>
      <c r="C244" s="239"/>
      <c r="D244" s="44" t="s">
        <v>27</v>
      </c>
      <c r="E244" s="28" t="e">
        <f>'Отчет за 2019'!#REF!-#REF!</f>
        <v>#REF!</v>
      </c>
      <c r="F244" s="28" t="e">
        <f>'Отчет за 2019'!#REF!-#REF!</f>
        <v>#REF!</v>
      </c>
      <c r="G244" s="28" t="e">
        <f>'Отчет за 2019'!#REF!-#REF!</f>
        <v>#REF!</v>
      </c>
      <c r="H244" s="28" t="e">
        <f>'Отчет за 2019'!#REF!-#REF!</f>
        <v>#REF!</v>
      </c>
      <c r="I244" s="28" t="e">
        <f>'Отчет за 2019'!#REF!-#REF!</f>
        <v>#REF!</v>
      </c>
      <c r="J244" s="30"/>
    </row>
    <row r="246" spans="1:18" ht="18.75" x14ac:dyDescent="0.25">
      <c r="A246" s="246"/>
      <c r="B246" s="247"/>
      <c r="C246" s="247"/>
      <c r="D246" s="247"/>
      <c r="E246" s="247"/>
      <c r="F246" s="247"/>
      <c r="G246" s="247"/>
      <c r="H246" s="247"/>
      <c r="I246" s="247"/>
      <c r="J246" s="47"/>
    </row>
    <row r="247" spans="1:18" ht="18.75" x14ac:dyDescent="0.25">
      <c r="A247" s="247"/>
      <c r="B247" s="247"/>
      <c r="C247" s="247"/>
      <c r="D247" s="247"/>
      <c r="E247" s="247"/>
      <c r="F247" s="247"/>
      <c r="G247" s="247"/>
      <c r="H247" s="247"/>
      <c r="I247" s="247"/>
      <c r="J247" s="47"/>
    </row>
    <row r="248" spans="1:18" ht="18.75" x14ac:dyDescent="0.25">
      <c r="A248" s="247"/>
      <c r="B248" s="247"/>
      <c r="C248" s="247"/>
      <c r="D248" s="247"/>
      <c r="E248" s="247"/>
      <c r="F248" s="247"/>
      <c r="G248" s="247"/>
      <c r="H248" s="247"/>
      <c r="I248" s="247"/>
      <c r="J248" s="47"/>
    </row>
    <row r="249" spans="1:18" ht="18.75" x14ac:dyDescent="0.3">
      <c r="A249" s="248"/>
      <c r="B249" s="249"/>
    </row>
    <row r="250" spans="1:18" x14ac:dyDescent="0.25">
      <c r="A250" s="244"/>
      <c r="B250" s="245"/>
      <c r="C250" s="245"/>
      <c r="D250" s="245"/>
      <c r="E250" s="245"/>
      <c r="F250" s="245"/>
      <c r="G250" s="245"/>
      <c r="H250" s="245"/>
      <c r="I250" s="245"/>
      <c r="J250" s="48"/>
    </row>
    <row r="251" spans="1:18" x14ac:dyDescent="0.25">
      <c r="A251" s="245"/>
      <c r="B251" s="245"/>
      <c r="C251" s="245"/>
      <c r="D251" s="245"/>
      <c r="E251" s="245"/>
      <c r="F251" s="245"/>
      <c r="G251" s="245"/>
      <c r="H251" s="245"/>
      <c r="I251" s="245"/>
      <c r="J251" s="48"/>
    </row>
    <row r="252" spans="1:18" x14ac:dyDescent="0.25">
      <c r="A252" s="245"/>
      <c r="B252" s="245"/>
      <c r="C252" s="245"/>
      <c r="D252" s="245"/>
      <c r="E252" s="245"/>
      <c r="F252" s="245"/>
      <c r="G252" s="245"/>
      <c r="H252" s="245"/>
      <c r="I252" s="245"/>
      <c r="J252" s="48"/>
    </row>
    <row r="253" spans="1:18" x14ac:dyDescent="0.25">
      <c r="A253" s="245"/>
      <c r="B253" s="245"/>
      <c r="C253" s="245"/>
      <c r="D253" s="245"/>
      <c r="E253" s="245"/>
      <c r="F253" s="245"/>
      <c r="G253" s="245"/>
      <c r="H253" s="245"/>
      <c r="I253" s="245"/>
      <c r="J253" s="48"/>
    </row>
  </sheetData>
  <mergeCells count="224">
    <mergeCell ref="J203:J205"/>
    <mergeCell ref="C206:C209"/>
    <mergeCell ref="C202:C205"/>
    <mergeCell ref="C156:C162"/>
    <mergeCell ref="C163:C166"/>
    <mergeCell ref="C167:C170"/>
    <mergeCell ref="C171:C173"/>
    <mergeCell ref="C174:C180"/>
    <mergeCell ref="C181:C187"/>
    <mergeCell ref="C188:C194"/>
    <mergeCell ref="C195:C201"/>
    <mergeCell ref="A167:A170"/>
    <mergeCell ref="B167:B170"/>
    <mergeCell ref="A171:A173"/>
    <mergeCell ref="B171:B173"/>
    <mergeCell ref="J232:J235"/>
    <mergeCell ref="A130:J130"/>
    <mergeCell ref="J61:J62"/>
    <mergeCell ref="J67:J69"/>
    <mergeCell ref="J124:J125"/>
    <mergeCell ref="J211:J214"/>
    <mergeCell ref="J207:J208"/>
    <mergeCell ref="J196:J199"/>
    <mergeCell ref="J182:J185"/>
    <mergeCell ref="J168:J169"/>
    <mergeCell ref="B202:B205"/>
    <mergeCell ref="A206:A209"/>
    <mergeCell ref="B206:B209"/>
    <mergeCell ref="A195:A201"/>
    <mergeCell ref="B195:B201"/>
    <mergeCell ref="A174:A180"/>
    <mergeCell ref="B174:B180"/>
    <mergeCell ref="A181:A187"/>
    <mergeCell ref="A163:A166"/>
    <mergeCell ref="B163:B166"/>
    <mergeCell ref="A210:A216"/>
    <mergeCell ref="B210:B216"/>
    <mergeCell ref="C210:C216"/>
    <mergeCell ref="A217:I217"/>
    <mergeCell ref="A218:A224"/>
    <mergeCell ref="B218:B224"/>
    <mergeCell ref="C218:C224"/>
    <mergeCell ref="A202:A205"/>
    <mergeCell ref="B181:B187"/>
    <mergeCell ref="A188:A194"/>
    <mergeCell ref="B188:B194"/>
    <mergeCell ref="A250:I253"/>
    <mergeCell ref="A228:A230"/>
    <mergeCell ref="B228:B230"/>
    <mergeCell ref="C228:C230"/>
    <mergeCell ref="A231:A237"/>
    <mergeCell ref="B231:B237"/>
    <mergeCell ref="C231:C237"/>
    <mergeCell ref="A225:A227"/>
    <mergeCell ref="B225:B227"/>
    <mergeCell ref="C225:C227"/>
    <mergeCell ref="A238:A244"/>
    <mergeCell ref="B238:B244"/>
    <mergeCell ref="C238:C244"/>
    <mergeCell ref="A246:I248"/>
    <mergeCell ref="A249:B249"/>
    <mergeCell ref="B156:B162"/>
    <mergeCell ref="A146:A148"/>
    <mergeCell ref="B146:B148"/>
    <mergeCell ref="C146:C148"/>
    <mergeCell ref="K146:V146"/>
    <mergeCell ref="A149:A151"/>
    <mergeCell ref="B149:B151"/>
    <mergeCell ref="C149:C151"/>
    <mergeCell ref="K149:AC149"/>
    <mergeCell ref="A152:A154"/>
    <mergeCell ref="B152:B154"/>
    <mergeCell ref="C152:C154"/>
    <mergeCell ref="A156:A162"/>
    <mergeCell ref="K137:T137"/>
    <mergeCell ref="A140:A142"/>
    <mergeCell ref="B140:B142"/>
    <mergeCell ref="C140:C142"/>
    <mergeCell ref="A143:A145"/>
    <mergeCell ref="B143:B145"/>
    <mergeCell ref="C143:C145"/>
    <mergeCell ref="K143:T143"/>
    <mergeCell ref="A134:A136"/>
    <mergeCell ref="B134:B136"/>
    <mergeCell ref="C134:C136"/>
    <mergeCell ref="A137:A139"/>
    <mergeCell ref="B137:B139"/>
    <mergeCell ref="C137:C139"/>
    <mergeCell ref="A127:A129"/>
    <mergeCell ref="B127:B129"/>
    <mergeCell ref="C127:C129"/>
    <mergeCell ref="A131:A133"/>
    <mergeCell ref="B131:B133"/>
    <mergeCell ref="C131:C133"/>
    <mergeCell ref="A120:A122"/>
    <mergeCell ref="B120:B122"/>
    <mergeCell ref="C120:C122"/>
    <mergeCell ref="A123:A126"/>
    <mergeCell ref="B123:B126"/>
    <mergeCell ref="C123:C126"/>
    <mergeCell ref="A114:A116"/>
    <mergeCell ref="B114:B116"/>
    <mergeCell ref="C114:C116"/>
    <mergeCell ref="A117:A119"/>
    <mergeCell ref="B117:B119"/>
    <mergeCell ref="C117:C119"/>
    <mergeCell ref="A108:A110"/>
    <mergeCell ref="B108:B110"/>
    <mergeCell ref="C108:C110"/>
    <mergeCell ref="A111:A113"/>
    <mergeCell ref="B111:B113"/>
    <mergeCell ref="C111:C113"/>
    <mergeCell ref="A105:A107"/>
    <mergeCell ref="B105:B107"/>
    <mergeCell ref="C105:C107"/>
    <mergeCell ref="A99:A101"/>
    <mergeCell ref="B99:B101"/>
    <mergeCell ref="C99:C101"/>
    <mergeCell ref="A102:A104"/>
    <mergeCell ref="B102:B104"/>
    <mergeCell ref="C102:C104"/>
    <mergeCell ref="A89:A95"/>
    <mergeCell ref="B89:B95"/>
    <mergeCell ref="C89:C95"/>
    <mergeCell ref="A96:A98"/>
    <mergeCell ref="B96:B98"/>
    <mergeCell ref="C96:C98"/>
    <mergeCell ref="A83:A85"/>
    <mergeCell ref="B83:B85"/>
    <mergeCell ref="C83:C85"/>
    <mergeCell ref="K83:X83"/>
    <mergeCell ref="A86:A88"/>
    <mergeCell ref="B86:B88"/>
    <mergeCell ref="C86:C88"/>
    <mergeCell ref="K81:O81"/>
    <mergeCell ref="K82:AA82"/>
    <mergeCell ref="A77:A78"/>
    <mergeCell ref="B77:B78"/>
    <mergeCell ref="C77:C78"/>
    <mergeCell ref="K77:S77"/>
    <mergeCell ref="A79:A80"/>
    <mergeCell ref="B79:B80"/>
    <mergeCell ref="C79:C80"/>
    <mergeCell ref="K79:S79"/>
    <mergeCell ref="A73:A74"/>
    <mergeCell ref="B73:B74"/>
    <mergeCell ref="C73:C74"/>
    <mergeCell ref="K73:T73"/>
    <mergeCell ref="A75:A76"/>
    <mergeCell ref="B75:B76"/>
    <mergeCell ref="C75:C76"/>
    <mergeCell ref="K75:R75"/>
    <mergeCell ref="K64:Y64"/>
    <mergeCell ref="A66:A70"/>
    <mergeCell ref="B66:B70"/>
    <mergeCell ref="C66:C70"/>
    <mergeCell ref="K66:O66"/>
    <mergeCell ref="A71:A72"/>
    <mergeCell ref="B71:B72"/>
    <mergeCell ref="C71:C72"/>
    <mergeCell ref="K71:S71"/>
    <mergeCell ref="A61:A63"/>
    <mergeCell ref="B61:B63"/>
    <mergeCell ref="C61:C63"/>
    <mergeCell ref="A64:A65"/>
    <mergeCell ref="B64:B65"/>
    <mergeCell ref="C64:C65"/>
    <mergeCell ref="A57:A58"/>
    <mergeCell ref="B57:B58"/>
    <mergeCell ref="C57:C58"/>
    <mergeCell ref="A59:A60"/>
    <mergeCell ref="B59:B60"/>
    <mergeCell ref="C59:C60"/>
    <mergeCell ref="A51:A52"/>
    <mergeCell ref="B51:B52"/>
    <mergeCell ref="C51:C52"/>
    <mergeCell ref="K51:S51"/>
    <mergeCell ref="A53:A56"/>
    <mergeCell ref="B53:B56"/>
    <mergeCell ref="C53:C56"/>
    <mergeCell ref="K53:S53"/>
    <mergeCell ref="K37:N37"/>
    <mergeCell ref="A44:A47"/>
    <mergeCell ref="B44:B47"/>
    <mergeCell ref="C44:C47"/>
    <mergeCell ref="A48:A50"/>
    <mergeCell ref="B48:B50"/>
    <mergeCell ref="C48:C50"/>
    <mergeCell ref="K48:W48"/>
    <mergeCell ref="A37:A43"/>
    <mergeCell ref="B37:B43"/>
    <mergeCell ref="C37:C43"/>
    <mergeCell ref="J38:J43"/>
    <mergeCell ref="J44:J47"/>
    <mergeCell ref="J54:J55"/>
    <mergeCell ref="K29:Z29"/>
    <mergeCell ref="A31:A33"/>
    <mergeCell ref="B31:B33"/>
    <mergeCell ref="C31:C33"/>
    <mergeCell ref="K31:AB31"/>
    <mergeCell ref="A1:A3"/>
    <mergeCell ref="B1:B3"/>
    <mergeCell ref="C1:C3"/>
    <mergeCell ref="D1:D3"/>
    <mergeCell ref="E1:I1"/>
    <mergeCell ref="E2:E3"/>
    <mergeCell ref="F2:I2"/>
    <mergeCell ref="J1:J4"/>
    <mergeCell ref="A34:A36"/>
    <mergeCell ref="B34:B36"/>
    <mergeCell ref="C34:C36"/>
    <mergeCell ref="A22:A28"/>
    <mergeCell ref="B22:B28"/>
    <mergeCell ref="C22:C28"/>
    <mergeCell ref="A7:A13"/>
    <mergeCell ref="B7:B13"/>
    <mergeCell ref="C7:C13"/>
    <mergeCell ref="A14:I14"/>
    <mergeCell ref="A15:A21"/>
    <mergeCell ref="B15:B21"/>
    <mergeCell ref="C15:C21"/>
    <mergeCell ref="A29:A30"/>
    <mergeCell ref="B29:B30"/>
    <mergeCell ref="C29:C30"/>
  </mergeCells>
  <pageMargins left="0.70866141732283472" right="0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1"/>
  <sheetViews>
    <sheetView tabSelected="1" topLeftCell="A252" zoomScale="80" zoomScaleNormal="80" workbookViewId="0">
      <selection activeCell="R22" sqref="R22"/>
    </sheetView>
  </sheetViews>
  <sheetFormatPr defaultColWidth="9.140625" defaultRowHeight="15" x14ac:dyDescent="0.25"/>
  <cols>
    <col min="1" max="1" width="10.7109375" style="97" customWidth="1"/>
    <col min="2" max="2" width="45.28515625" style="97" customWidth="1"/>
    <col min="3" max="3" width="10.7109375" style="97" customWidth="1"/>
    <col min="4" max="4" width="14" style="97" customWidth="1"/>
    <col min="5" max="5" width="12.42578125" style="97" customWidth="1"/>
    <col min="6" max="6" width="13.140625" style="97" customWidth="1"/>
    <col min="7" max="9" width="13" style="97" customWidth="1"/>
    <col min="10" max="10" width="14.42578125" style="97" customWidth="1"/>
    <col min="11" max="11" width="11.7109375" style="97" customWidth="1"/>
    <col min="12" max="12" width="13" style="97" customWidth="1"/>
    <col min="13" max="13" width="13.28515625" style="97" customWidth="1"/>
    <col min="14" max="14" width="12.42578125" style="97" customWidth="1"/>
    <col min="15" max="15" width="14.85546875" style="97" customWidth="1"/>
    <col min="16" max="16" width="12.28515625" style="97" customWidth="1"/>
    <col min="17" max="16384" width="9.140625" style="97"/>
  </cols>
  <sheetData>
    <row r="1" spans="1:19" ht="60" customHeight="1" x14ac:dyDescent="0.25">
      <c r="A1" s="176" t="s">
        <v>361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9" ht="15.75" customHeight="1" thickBot="1" x14ac:dyDescent="0.3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9" ht="15.75" customHeight="1" x14ac:dyDescent="0.25">
      <c r="A3" s="196" t="s">
        <v>15</v>
      </c>
      <c r="B3" s="174" t="s">
        <v>213</v>
      </c>
      <c r="C3" s="174" t="s">
        <v>214</v>
      </c>
      <c r="D3" s="174" t="s">
        <v>215</v>
      </c>
      <c r="E3" s="174" t="s">
        <v>216</v>
      </c>
      <c r="F3" s="174" t="s">
        <v>217</v>
      </c>
      <c r="G3" s="286"/>
      <c r="H3" s="286"/>
      <c r="I3" s="286"/>
      <c r="J3" s="286"/>
      <c r="K3" s="174" t="s">
        <v>220</v>
      </c>
      <c r="L3" s="174"/>
      <c r="M3" s="174"/>
      <c r="N3" s="174"/>
      <c r="O3" s="174"/>
      <c r="P3" s="161" t="s">
        <v>221</v>
      </c>
    </row>
    <row r="4" spans="1:19" ht="15" customHeight="1" x14ac:dyDescent="0.25">
      <c r="A4" s="190"/>
      <c r="B4" s="175"/>
      <c r="C4" s="175"/>
      <c r="D4" s="195"/>
      <c r="E4" s="195"/>
      <c r="F4" s="195" t="s">
        <v>218</v>
      </c>
      <c r="G4" s="195" t="s">
        <v>21</v>
      </c>
      <c r="H4" s="195"/>
      <c r="I4" s="195"/>
      <c r="J4" s="195"/>
      <c r="K4" s="175" t="s">
        <v>218</v>
      </c>
      <c r="L4" s="175" t="s">
        <v>21</v>
      </c>
      <c r="M4" s="175"/>
      <c r="N4" s="175"/>
      <c r="O4" s="175"/>
      <c r="P4" s="305"/>
    </row>
    <row r="5" spans="1:19" ht="15" customHeight="1" x14ac:dyDescent="0.25">
      <c r="A5" s="190"/>
      <c r="B5" s="175"/>
      <c r="C5" s="175"/>
      <c r="D5" s="195"/>
      <c r="E5" s="195"/>
      <c r="F5" s="195"/>
      <c r="G5" s="88" t="s">
        <v>0</v>
      </c>
      <c r="H5" s="88" t="s">
        <v>1</v>
      </c>
      <c r="I5" s="88" t="s">
        <v>2</v>
      </c>
      <c r="J5" s="88" t="s">
        <v>3</v>
      </c>
      <c r="K5" s="175"/>
      <c r="L5" s="86" t="s">
        <v>0</v>
      </c>
      <c r="M5" s="86" t="s">
        <v>1</v>
      </c>
      <c r="N5" s="86" t="s">
        <v>2</v>
      </c>
      <c r="O5" s="86" t="s">
        <v>3</v>
      </c>
      <c r="P5" s="305"/>
    </row>
    <row r="6" spans="1:19" ht="15" customHeight="1" x14ac:dyDescent="0.25">
      <c r="A6" s="85">
        <v>1</v>
      </c>
      <c r="B6" s="86">
        <v>2</v>
      </c>
      <c r="C6" s="86">
        <v>3</v>
      </c>
      <c r="D6" s="86">
        <v>4</v>
      </c>
      <c r="E6" s="86">
        <v>5</v>
      </c>
      <c r="F6" s="86">
        <v>6</v>
      </c>
      <c r="G6" s="86">
        <v>7</v>
      </c>
      <c r="H6" s="86">
        <v>8</v>
      </c>
      <c r="I6" s="86">
        <v>9</v>
      </c>
      <c r="J6" s="86">
        <v>10</v>
      </c>
      <c r="K6" s="86">
        <v>11</v>
      </c>
      <c r="L6" s="86">
        <v>12</v>
      </c>
      <c r="M6" s="86">
        <v>13</v>
      </c>
      <c r="N6" s="86">
        <v>14</v>
      </c>
      <c r="O6" s="86">
        <v>15</v>
      </c>
      <c r="P6" s="87">
        <v>16</v>
      </c>
    </row>
    <row r="7" spans="1:19" ht="15" customHeight="1" x14ac:dyDescent="0.25">
      <c r="A7" s="166" t="s">
        <v>219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305"/>
    </row>
    <row r="8" spans="1:19" ht="15" customHeight="1" x14ac:dyDescent="0.25">
      <c r="A8" s="197"/>
      <c r="B8" s="181" t="s">
        <v>249</v>
      </c>
      <c r="C8" s="181" t="s">
        <v>424</v>
      </c>
      <c r="D8" s="181" t="s">
        <v>425</v>
      </c>
      <c r="E8" s="311">
        <v>0.84</v>
      </c>
      <c r="F8" s="178">
        <f>F18+F74+F131+F291+F348+F379+F381</f>
        <v>63052.2</v>
      </c>
      <c r="G8" s="178">
        <f t="shared" ref="G8:O8" si="0">G18+G74+G131+G291+G348+G379+G381</f>
        <v>0</v>
      </c>
      <c r="H8" s="178">
        <f t="shared" si="0"/>
        <v>10206</v>
      </c>
      <c r="I8" s="178">
        <f t="shared" si="0"/>
        <v>52751.7</v>
      </c>
      <c r="J8" s="178">
        <f t="shared" si="0"/>
        <v>0</v>
      </c>
      <c r="K8" s="178">
        <f t="shared" si="0"/>
        <v>52763.099999999991</v>
      </c>
      <c r="L8" s="178">
        <f t="shared" si="0"/>
        <v>0</v>
      </c>
      <c r="M8" s="178">
        <f t="shared" si="0"/>
        <v>20069.2</v>
      </c>
      <c r="N8" s="178">
        <f t="shared" si="0"/>
        <v>32693.9</v>
      </c>
      <c r="O8" s="178">
        <f t="shared" si="0"/>
        <v>0</v>
      </c>
      <c r="P8" s="179">
        <f>K8/F8</f>
        <v>0.83681616184685059</v>
      </c>
      <c r="S8" s="371"/>
    </row>
    <row r="9" spans="1:19" x14ac:dyDescent="0.25">
      <c r="A9" s="197"/>
      <c r="B9" s="181"/>
      <c r="C9" s="195"/>
      <c r="D9" s="195"/>
      <c r="E9" s="312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305"/>
    </row>
    <row r="10" spans="1:19" x14ac:dyDescent="0.25">
      <c r="A10" s="197"/>
      <c r="B10" s="181"/>
      <c r="C10" s="195"/>
      <c r="D10" s="195"/>
      <c r="E10" s="312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305"/>
    </row>
    <row r="11" spans="1:19" x14ac:dyDescent="0.25">
      <c r="A11" s="197"/>
      <c r="B11" s="181"/>
      <c r="C11" s="181">
        <v>10</v>
      </c>
      <c r="D11" s="195">
        <v>10</v>
      </c>
      <c r="E11" s="312">
        <f>D11/C11</f>
        <v>1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305"/>
    </row>
    <row r="12" spans="1:19" ht="9.75" customHeight="1" x14ac:dyDescent="0.25">
      <c r="A12" s="197"/>
      <c r="B12" s="181"/>
      <c r="C12" s="195"/>
      <c r="D12" s="195"/>
      <c r="E12" s="312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305"/>
    </row>
    <row r="13" spans="1:19" ht="21" customHeight="1" x14ac:dyDescent="0.25">
      <c r="A13" s="197"/>
      <c r="B13" s="181"/>
      <c r="C13" s="105">
        <v>1</v>
      </c>
      <c r="D13" s="105">
        <v>1</v>
      </c>
      <c r="E13" s="151">
        <f>D13/C13</f>
        <v>1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305"/>
    </row>
    <row r="14" spans="1:19" ht="28.5" customHeight="1" x14ac:dyDescent="0.25">
      <c r="A14" s="197"/>
      <c r="B14" s="181"/>
      <c r="C14" s="105">
        <v>8.4</v>
      </c>
      <c r="D14" s="105">
        <v>8.1999999999999993</v>
      </c>
      <c r="E14" s="151">
        <f>D14/C14</f>
        <v>0.97619047619047605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305"/>
    </row>
    <row r="15" spans="1:19" x14ac:dyDescent="0.25">
      <c r="A15" s="197"/>
      <c r="B15" s="181"/>
      <c r="C15" s="181">
        <v>100</v>
      </c>
      <c r="D15" s="195">
        <v>100</v>
      </c>
      <c r="E15" s="312">
        <f>D15/C15</f>
        <v>1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305"/>
    </row>
    <row r="16" spans="1:19" ht="24" customHeight="1" x14ac:dyDescent="0.25">
      <c r="A16" s="197"/>
      <c r="B16" s="181"/>
      <c r="C16" s="195"/>
      <c r="D16" s="195"/>
      <c r="E16" s="312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305"/>
    </row>
    <row r="17" spans="1:16" ht="39.75" customHeight="1" x14ac:dyDescent="0.25">
      <c r="A17" s="296" t="s">
        <v>225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8"/>
    </row>
    <row r="18" spans="1:16" ht="19.5" customHeight="1" x14ac:dyDescent="0.25">
      <c r="A18" s="285" t="s">
        <v>250</v>
      </c>
      <c r="B18" s="195" t="s">
        <v>29</v>
      </c>
      <c r="C18" s="315" t="s">
        <v>424</v>
      </c>
      <c r="D18" s="315" t="s">
        <v>425</v>
      </c>
      <c r="E18" s="315">
        <v>0.84</v>
      </c>
      <c r="F18" s="315">
        <f>F25</f>
        <v>37687.799999999996</v>
      </c>
      <c r="G18" s="315">
        <f t="shared" ref="G18:P18" si="1">G25</f>
        <v>0</v>
      </c>
      <c r="H18" s="315">
        <f t="shared" si="1"/>
        <v>0</v>
      </c>
      <c r="I18" s="315">
        <f t="shared" si="1"/>
        <v>37687.799999999996</v>
      </c>
      <c r="J18" s="315">
        <f t="shared" si="1"/>
        <v>0</v>
      </c>
      <c r="K18" s="315">
        <f t="shared" si="1"/>
        <v>26666.899999999998</v>
      </c>
      <c r="L18" s="315">
        <f t="shared" si="1"/>
        <v>0</v>
      </c>
      <c r="M18" s="315">
        <f t="shared" si="1"/>
        <v>9863.2000000000007</v>
      </c>
      <c r="N18" s="315">
        <f t="shared" si="1"/>
        <v>16803.7</v>
      </c>
      <c r="O18" s="318">
        <f t="shared" si="1"/>
        <v>0</v>
      </c>
      <c r="P18" s="321">
        <f t="shared" si="1"/>
        <v>0.70757380372428214</v>
      </c>
    </row>
    <row r="19" spans="1:16" ht="15" customHeight="1" x14ac:dyDescent="0.25">
      <c r="A19" s="285"/>
      <c r="B19" s="195"/>
      <c r="C19" s="279"/>
      <c r="D19" s="279"/>
      <c r="E19" s="261"/>
      <c r="F19" s="316"/>
      <c r="G19" s="316"/>
      <c r="H19" s="316"/>
      <c r="I19" s="316"/>
      <c r="J19" s="316"/>
      <c r="K19" s="316"/>
      <c r="L19" s="316"/>
      <c r="M19" s="316"/>
      <c r="N19" s="316"/>
      <c r="O19" s="319"/>
      <c r="P19" s="322"/>
    </row>
    <row r="20" spans="1:16" ht="15" customHeight="1" x14ac:dyDescent="0.25">
      <c r="A20" s="285"/>
      <c r="B20" s="195"/>
      <c r="C20" s="279"/>
      <c r="D20" s="279"/>
      <c r="E20" s="261"/>
      <c r="F20" s="316"/>
      <c r="G20" s="316"/>
      <c r="H20" s="316"/>
      <c r="I20" s="316"/>
      <c r="J20" s="316"/>
      <c r="K20" s="316"/>
      <c r="L20" s="316"/>
      <c r="M20" s="316"/>
      <c r="N20" s="316"/>
      <c r="O20" s="319"/>
      <c r="P20" s="322"/>
    </row>
    <row r="21" spans="1:16" ht="15" customHeight="1" x14ac:dyDescent="0.25">
      <c r="A21" s="285"/>
      <c r="B21" s="195"/>
      <c r="C21" s="279"/>
      <c r="D21" s="279"/>
      <c r="E21" s="261"/>
      <c r="F21" s="316"/>
      <c r="G21" s="316"/>
      <c r="H21" s="316"/>
      <c r="I21" s="316"/>
      <c r="J21" s="316"/>
      <c r="K21" s="316"/>
      <c r="L21" s="316"/>
      <c r="M21" s="316"/>
      <c r="N21" s="316"/>
      <c r="O21" s="319"/>
      <c r="P21" s="322"/>
    </row>
    <row r="22" spans="1:16" ht="15" customHeight="1" x14ac:dyDescent="0.25">
      <c r="A22" s="285"/>
      <c r="B22" s="195"/>
      <c r="C22" s="279"/>
      <c r="D22" s="279"/>
      <c r="E22" s="261"/>
      <c r="F22" s="316"/>
      <c r="G22" s="316"/>
      <c r="H22" s="316"/>
      <c r="I22" s="316"/>
      <c r="J22" s="316"/>
      <c r="K22" s="316"/>
      <c r="L22" s="316"/>
      <c r="M22" s="316"/>
      <c r="N22" s="316"/>
      <c r="O22" s="319"/>
      <c r="P22" s="322"/>
    </row>
    <row r="23" spans="1:16" ht="15" customHeight="1" x14ac:dyDescent="0.25">
      <c r="A23" s="285"/>
      <c r="B23" s="195"/>
      <c r="C23" s="279"/>
      <c r="D23" s="279"/>
      <c r="E23" s="261"/>
      <c r="F23" s="316"/>
      <c r="G23" s="316"/>
      <c r="H23" s="316"/>
      <c r="I23" s="316"/>
      <c r="J23" s="316"/>
      <c r="K23" s="316"/>
      <c r="L23" s="316"/>
      <c r="M23" s="316"/>
      <c r="N23" s="316"/>
      <c r="O23" s="319"/>
      <c r="P23" s="322"/>
    </row>
    <row r="24" spans="1:16" ht="24" customHeight="1" x14ac:dyDescent="0.25">
      <c r="A24" s="285"/>
      <c r="B24" s="195"/>
      <c r="C24" s="280"/>
      <c r="D24" s="280"/>
      <c r="E24" s="324"/>
      <c r="F24" s="317"/>
      <c r="G24" s="317"/>
      <c r="H24" s="317"/>
      <c r="I24" s="317"/>
      <c r="J24" s="317"/>
      <c r="K24" s="317"/>
      <c r="L24" s="317"/>
      <c r="M24" s="317"/>
      <c r="N24" s="317"/>
      <c r="O24" s="320"/>
      <c r="P24" s="323"/>
    </row>
    <row r="25" spans="1:16" ht="159" customHeight="1" x14ac:dyDescent="0.25">
      <c r="A25" s="94" t="s">
        <v>4</v>
      </c>
      <c r="B25" s="88" t="s">
        <v>224</v>
      </c>
      <c r="C25" s="101">
        <f>C26+C27+C28+C29+C30+C32+C33+C31+C34+C35+C36+C37+C38+C39+C40+C41+C42+C43+C44+C45+C46+C47+C48+C49+C50+C51+C52+C53+C54+C55+C56+C57+C58+C59+C60+C61+C62+C63+C64+C65+C66+C67+C68+C69+C70+C71+C72</f>
        <v>23</v>
      </c>
      <c r="D25" s="101">
        <f>D26+D27+D28+D29+D30+D32+D33+D31+D34+D35+D36+D37+D38+D39+D40+D41+D42+D43+D44+D45+D46+D47+D48+D49+D50+D51+D52+D53+D54+D55+D56+D57+D58+D59+D60+D61+D62+D63+D64+D65+D66+D67+D68+D69+D70+D71+D72</f>
        <v>23</v>
      </c>
      <c r="E25" s="90">
        <f t="shared" ref="E18:E71" si="2">D25/C25</f>
        <v>1</v>
      </c>
      <c r="F25" s="89">
        <f t="shared" ref="F25" si="3">SUM(G25:J25)</f>
        <v>37687.799999999996</v>
      </c>
      <c r="G25" s="101">
        <v>0</v>
      </c>
      <c r="H25" s="101">
        <f>H26+H27+H28</f>
        <v>0</v>
      </c>
      <c r="I25" s="101">
        <f>I26+I27+I28+I29+I30+I31+I32+I33+I34+I35+I36+I37+I38+I39+I40+I41+I42+I43+I45+I46+I44+I47+I48+I49+I50+I51+I52+I53+I54+I55+I56+I57+I58+I59+I60+I61+I62+I63+I64+I65+I66+I67+I68+I69+I70+I71+I72</f>
        <v>37687.799999999996</v>
      </c>
      <c r="J25" s="101">
        <v>0</v>
      </c>
      <c r="K25" s="101">
        <f>K26+K27+K28+K29+K30+K31+K32+K33+K34+K35+K36+K37+K38+K39+K40+K41+K42+K43+K45+K46+K44+K47+K48+K49+K50+K51+K52+K53+K54+K55+K56+K57+K58+K59+K60+K61+K62+K63+K64+K65+K66+K67+K68+K69+K70+K71+K72</f>
        <v>26666.899999999998</v>
      </c>
      <c r="L25" s="101">
        <v>0</v>
      </c>
      <c r="M25" s="101">
        <f>M26+M27+M28+M29+M30+M31+M32+M33+M34+M35+M36+M37+M38+M39+M40+M41+M42+M43+M45+M46+M44+M47+M48+M49+M50+M51+M52+M53+M54+M55+M56+M57+M58+M59+M60+M61+M62+M63+M64+M65+M66+M67+M68+M69+M70+M71+M72</f>
        <v>9863.2000000000007</v>
      </c>
      <c r="N25" s="101">
        <f>N26+N27+N28+N29+N30+N31+N32+N33+N34+N35+N36+N37+N38+N39+N40+N41+N42+N43+N45+N46+N44+N47+N48+N49+N50+N51+N52+N53+N54+N55+N56+N57+N58+N59+N60+N61+N62+N63+N64+N65+N66+N67+N68+N69+N70+N71+N72</f>
        <v>16803.7</v>
      </c>
      <c r="O25" s="101">
        <v>0</v>
      </c>
      <c r="P25" s="66">
        <f>K25/F25</f>
        <v>0.70757380372428214</v>
      </c>
    </row>
    <row r="26" spans="1:16" ht="54" customHeight="1" x14ac:dyDescent="0.25">
      <c r="A26" s="94" t="s">
        <v>251</v>
      </c>
      <c r="B26" s="88" t="s">
        <v>31</v>
      </c>
      <c r="C26" s="101">
        <v>0</v>
      </c>
      <c r="D26" s="101">
        <v>0</v>
      </c>
      <c r="E26" s="90" t="e">
        <f t="shared" si="2"/>
        <v>#DIV/0!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91" t="e">
        <f t="shared" ref="P26:P72" si="4">K26/F26</f>
        <v>#DIV/0!</v>
      </c>
    </row>
    <row r="27" spans="1:16" ht="70.5" customHeight="1" x14ac:dyDescent="0.25">
      <c r="A27" s="94" t="s">
        <v>252</v>
      </c>
      <c r="B27" s="88" t="s">
        <v>32</v>
      </c>
      <c r="C27" s="101">
        <v>0</v>
      </c>
      <c r="D27" s="101">
        <v>0</v>
      </c>
      <c r="E27" s="90" t="e">
        <f t="shared" si="2"/>
        <v>#DIV/0!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91" t="e">
        <f t="shared" si="4"/>
        <v>#DIV/0!</v>
      </c>
    </row>
    <row r="28" spans="1:16" ht="64.5" customHeight="1" x14ac:dyDescent="0.25">
      <c r="A28" s="94" t="s">
        <v>253</v>
      </c>
      <c r="B28" s="88" t="s">
        <v>33</v>
      </c>
      <c r="C28" s="101">
        <v>0</v>
      </c>
      <c r="D28" s="101">
        <v>0</v>
      </c>
      <c r="E28" s="90" t="e">
        <f t="shared" si="2"/>
        <v>#DIV/0!</v>
      </c>
      <c r="F28" s="101">
        <v>1277</v>
      </c>
      <c r="G28" s="101">
        <v>0</v>
      </c>
      <c r="H28" s="101">
        <v>0</v>
      </c>
      <c r="I28" s="101">
        <v>1277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91">
        <f t="shared" si="4"/>
        <v>0</v>
      </c>
    </row>
    <row r="29" spans="1:16" ht="53.25" customHeight="1" x14ac:dyDescent="0.25">
      <c r="A29" s="94" t="s">
        <v>254</v>
      </c>
      <c r="B29" s="88" t="s">
        <v>34</v>
      </c>
      <c r="C29" s="101">
        <v>0</v>
      </c>
      <c r="D29" s="101">
        <v>0</v>
      </c>
      <c r="E29" s="90" t="e">
        <f t="shared" si="2"/>
        <v>#DIV/0!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91" t="e">
        <f t="shared" si="4"/>
        <v>#DIV/0!</v>
      </c>
    </row>
    <row r="30" spans="1:16" ht="66" customHeight="1" x14ac:dyDescent="0.25">
      <c r="A30" s="94" t="s">
        <v>255</v>
      </c>
      <c r="B30" s="88" t="s">
        <v>35</v>
      </c>
      <c r="C30" s="101">
        <v>0</v>
      </c>
      <c r="D30" s="101">
        <v>0</v>
      </c>
      <c r="E30" s="90" t="e">
        <f t="shared" si="2"/>
        <v>#DIV/0!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91" t="e">
        <f t="shared" si="4"/>
        <v>#DIV/0!</v>
      </c>
    </row>
    <row r="31" spans="1:16" ht="64.5" customHeight="1" x14ac:dyDescent="0.25">
      <c r="A31" s="94" t="s">
        <v>256</v>
      </c>
      <c r="B31" s="88" t="s">
        <v>36</v>
      </c>
      <c r="C31" s="101">
        <v>0</v>
      </c>
      <c r="D31" s="101">
        <v>0</v>
      </c>
      <c r="E31" s="90" t="e">
        <f t="shared" si="2"/>
        <v>#DIV/0!</v>
      </c>
      <c r="F31" s="101">
        <v>200</v>
      </c>
      <c r="G31" s="101">
        <v>0</v>
      </c>
      <c r="H31" s="101">
        <v>0</v>
      </c>
      <c r="I31" s="101">
        <v>200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91">
        <f t="shared" si="4"/>
        <v>0</v>
      </c>
    </row>
    <row r="32" spans="1:16" ht="60" customHeight="1" x14ac:dyDescent="0.25">
      <c r="A32" s="94" t="s">
        <v>257</v>
      </c>
      <c r="B32" s="88" t="s">
        <v>37</v>
      </c>
      <c r="C32" s="101">
        <v>1</v>
      </c>
      <c r="D32" s="101">
        <v>1</v>
      </c>
      <c r="E32" s="90">
        <f t="shared" si="2"/>
        <v>1</v>
      </c>
      <c r="F32" s="101">
        <v>1500</v>
      </c>
      <c r="G32" s="101">
        <v>0</v>
      </c>
      <c r="H32" s="101">
        <v>0</v>
      </c>
      <c r="I32" s="101">
        <v>1500</v>
      </c>
      <c r="J32" s="101">
        <v>0</v>
      </c>
      <c r="K32" s="101">
        <v>1293.5</v>
      </c>
      <c r="L32" s="101">
        <v>0</v>
      </c>
      <c r="M32" s="101">
        <v>0</v>
      </c>
      <c r="N32" s="101">
        <v>1293.5</v>
      </c>
      <c r="O32" s="101">
        <v>0</v>
      </c>
      <c r="P32" s="91">
        <f t="shared" si="4"/>
        <v>0.86233333333333329</v>
      </c>
    </row>
    <row r="33" spans="1:16" ht="47.25" customHeight="1" x14ac:dyDescent="0.25">
      <c r="A33" s="94" t="s">
        <v>258</v>
      </c>
      <c r="B33" s="88" t="s">
        <v>38</v>
      </c>
      <c r="C33" s="101">
        <v>0</v>
      </c>
      <c r="D33" s="101">
        <v>0</v>
      </c>
      <c r="E33" s="90" t="e">
        <f t="shared" si="2"/>
        <v>#DIV/0!</v>
      </c>
      <c r="F33" s="101">
        <v>750</v>
      </c>
      <c r="G33" s="101">
        <v>0</v>
      </c>
      <c r="H33" s="101">
        <v>0</v>
      </c>
      <c r="I33" s="101">
        <v>750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91">
        <f t="shared" si="4"/>
        <v>0</v>
      </c>
    </row>
    <row r="34" spans="1:16" ht="102" customHeight="1" x14ac:dyDescent="0.25">
      <c r="A34" s="94" t="s">
        <v>259</v>
      </c>
      <c r="B34" s="88" t="s">
        <v>260</v>
      </c>
      <c r="C34" s="101">
        <v>1</v>
      </c>
      <c r="D34" s="101">
        <v>1</v>
      </c>
      <c r="E34" s="90">
        <f t="shared" si="2"/>
        <v>1</v>
      </c>
      <c r="F34" s="101">
        <v>24</v>
      </c>
      <c r="G34" s="101">
        <v>0</v>
      </c>
      <c r="H34" s="101">
        <v>0</v>
      </c>
      <c r="I34" s="101">
        <v>24</v>
      </c>
      <c r="J34" s="101">
        <v>0</v>
      </c>
      <c r="K34" s="101">
        <v>57.6</v>
      </c>
      <c r="L34" s="101">
        <v>0</v>
      </c>
      <c r="M34" s="101">
        <v>0</v>
      </c>
      <c r="N34" s="101">
        <v>57.6</v>
      </c>
      <c r="O34" s="101">
        <v>0</v>
      </c>
      <c r="P34" s="91">
        <f t="shared" si="4"/>
        <v>2.4</v>
      </c>
    </row>
    <row r="35" spans="1:16" ht="66.75" customHeight="1" x14ac:dyDescent="0.25">
      <c r="A35" s="94" t="s">
        <v>261</v>
      </c>
      <c r="B35" s="88" t="s">
        <v>40</v>
      </c>
      <c r="C35" s="101">
        <v>1</v>
      </c>
      <c r="D35" s="101">
        <v>1</v>
      </c>
      <c r="E35" s="90">
        <f t="shared" si="2"/>
        <v>1</v>
      </c>
      <c r="F35" s="101">
        <v>2089</v>
      </c>
      <c r="G35" s="101">
        <v>0</v>
      </c>
      <c r="H35" s="101">
        <v>1764.2</v>
      </c>
      <c r="I35" s="101">
        <v>324.8</v>
      </c>
      <c r="J35" s="101">
        <v>0</v>
      </c>
      <c r="K35" s="101">
        <v>2705</v>
      </c>
      <c r="L35" s="101">
        <v>0</v>
      </c>
      <c r="M35" s="101">
        <v>1764.2</v>
      </c>
      <c r="N35" s="101">
        <v>940.8</v>
      </c>
      <c r="O35" s="101">
        <v>0</v>
      </c>
      <c r="P35" s="91">
        <f t="shared" si="4"/>
        <v>1.2948779320248922</v>
      </c>
    </row>
    <row r="36" spans="1:16" ht="66" customHeight="1" x14ac:dyDescent="0.25">
      <c r="A36" s="94" t="s">
        <v>262</v>
      </c>
      <c r="B36" s="88" t="s">
        <v>263</v>
      </c>
      <c r="C36" s="101">
        <v>0</v>
      </c>
      <c r="D36" s="101">
        <v>0</v>
      </c>
      <c r="E36" s="90" t="e">
        <f t="shared" si="2"/>
        <v>#DIV/0!</v>
      </c>
      <c r="F36" s="101">
        <v>7920</v>
      </c>
      <c r="G36" s="101">
        <v>0</v>
      </c>
      <c r="H36" s="101">
        <v>0</v>
      </c>
      <c r="I36" s="101">
        <v>7920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91">
        <f t="shared" si="4"/>
        <v>0</v>
      </c>
    </row>
    <row r="37" spans="1:16" ht="76.5" customHeight="1" x14ac:dyDescent="0.25">
      <c r="A37" s="94" t="s">
        <v>264</v>
      </c>
      <c r="B37" s="88" t="s">
        <v>265</v>
      </c>
      <c r="C37" s="101">
        <v>0</v>
      </c>
      <c r="D37" s="101">
        <v>0</v>
      </c>
      <c r="E37" s="90" t="e">
        <f t="shared" si="2"/>
        <v>#DIV/0!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91" t="e">
        <f t="shared" si="4"/>
        <v>#DIV/0!</v>
      </c>
    </row>
    <row r="38" spans="1:16" ht="84" customHeight="1" x14ac:dyDescent="0.25">
      <c r="A38" s="94" t="s">
        <v>266</v>
      </c>
      <c r="B38" s="88" t="s">
        <v>267</v>
      </c>
      <c r="C38" s="101">
        <v>1</v>
      </c>
      <c r="D38" s="101">
        <v>1</v>
      </c>
      <c r="E38" s="90">
        <f t="shared" si="2"/>
        <v>1</v>
      </c>
      <c r="F38" s="101">
        <v>1500</v>
      </c>
      <c r="G38" s="101">
        <v>0</v>
      </c>
      <c r="H38" s="101">
        <v>0</v>
      </c>
      <c r="I38" s="101">
        <v>1500</v>
      </c>
      <c r="J38" s="101">
        <v>0</v>
      </c>
      <c r="K38" s="101">
        <v>1500</v>
      </c>
      <c r="L38" s="101">
        <v>0</v>
      </c>
      <c r="M38" s="101">
        <v>0</v>
      </c>
      <c r="N38" s="101">
        <v>1500</v>
      </c>
      <c r="O38" s="101">
        <v>0</v>
      </c>
      <c r="P38" s="91">
        <f t="shared" si="4"/>
        <v>1</v>
      </c>
    </row>
    <row r="39" spans="1:16" ht="111.75" customHeight="1" x14ac:dyDescent="0.25">
      <c r="A39" s="94" t="s">
        <v>268</v>
      </c>
      <c r="B39" s="88" t="s">
        <v>269</v>
      </c>
      <c r="C39" s="101">
        <v>0</v>
      </c>
      <c r="D39" s="101">
        <v>0</v>
      </c>
      <c r="E39" s="90" t="e">
        <f t="shared" si="2"/>
        <v>#DIV/0!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91" t="e">
        <f t="shared" si="4"/>
        <v>#DIV/0!</v>
      </c>
    </row>
    <row r="40" spans="1:16" ht="108.75" customHeight="1" x14ac:dyDescent="0.25">
      <c r="A40" s="94" t="s">
        <v>270</v>
      </c>
      <c r="B40" s="88" t="s">
        <v>271</v>
      </c>
      <c r="C40" s="101">
        <v>0</v>
      </c>
      <c r="D40" s="101">
        <v>0</v>
      </c>
      <c r="E40" s="90" t="e">
        <f t="shared" si="2"/>
        <v>#DIV/0!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91" t="e">
        <f t="shared" si="4"/>
        <v>#DIV/0!</v>
      </c>
    </row>
    <row r="41" spans="1:16" ht="90" customHeight="1" x14ac:dyDescent="0.25">
      <c r="A41" s="94" t="s">
        <v>272</v>
      </c>
      <c r="B41" s="88" t="s">
        <v>273</v>
      </c>
      <c r="C41" s="101">
        <v>0</v>
      </c>
      <c r="D41" s="101">
        <v>0</v>
      </c>
      <c r="E41" s="90" t="e">
        <f t="shared" si="2"/>
        <v>#DIV/0!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91" t="e">
        <f t="shared" si="4"/>
        <v>#DIV/0!</v>
      </c>
    </row>
    <row r="42" spans="1:16" ht="45.75" customHeight="1" x14ac:dyDescent="0.25">
      <c r="A42" s="94" t="s">
        <v>274</v>
      </c>
      <c r="B42" s="88" t="s">
        <v>41</v>
      </c>
      <c r="C42" s="101">
        <v>0</v>
      </c>
      <c r="D42" s="101">
        <v>0</v>
      </c>
      <c r="E42" s="90" t="e">
        <f t="shared" si="2"/>
        <v>#DIV/0!</v>
      </c>
      <c r="F42" s="101">
        <v>5625.8</v>
      </c>
      <c r="G42" s="101">
        <v>0</v>
      </c>
      <c r="H42" s="101">
        <v>0</v>
      </c>
      <c r="I42" s="101">
        <v>5625.8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91">
        <f t="shared" si="4"/>
        <v>0</v>
      </c>
    </row>
    <row r="43" spans="1:16" ht="63" customHeight="1" x14ac:dyDescent="0.25">
      <c r="A43" s="94" t="s">
        <v>275</v>
      </c>
      <c r="B43" s="88" t="s">
        <v>42</v>
      </c>
      <c r="C43" s="101">
        <v>0</v>
      </c>
      <c r="D43" s="101">
        <v>0</v>
      </c>
      <c r="E43" s="90" t="e">
        <f t="shared" si="2"/>
        <v>#DIV/0!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91" t="e">
        <f t="shared" si="4"/>
        <v>#DIV/0!</v>
      </c>
    </row>
    <row r="44" spans="1:16" ht="34.5" customHeight="1" x14ac:dyDescent="0.25">
      <c r="A44" s="94" t="s">
        <v>276</v>
      </c>
      <c r="B44" s="88" t="s">
        <v>43</v>
      </c>
      <c r="C44" s="101">
        <v>5</v>
      </c>
      <c r="D44" s="101">
        <v>5</v>
      </c>
      <c r="E44" s="90">
        <f t="shared" si="2"/>
        <v>1</v>
      </c>
      <c r="F44" s="101">
        <v>500</v>
      </c>
      <c r="G44" s="101">
        <v>0</v>
      </c>
      <c r="H44" s="101">
        <v>0</v>
      </c>
      <c r="I44" s="101">
        <v>500</v>
      </c>
      <c r="J44" s="101">
        <v>0</v>
      </c>
      <c r="K44" s="101">
        <v>2954.7</v>
      </c>
      <c r="L44" s="101">
        <v>0</v>
      </c>
      <c r="M44" s="101">
        <v>0</v>
      </c>
      <c r="N44" s="101">
        <v>2954.7</v>
      </c>
      <c r="O44" s="101">
        <v>0</v>
      </c>
      <c r="P44" s="91">
        <f t="shared" si="4"/>
        <v>5.9093999999999998</v>
      </c>
    </row>
    <row r="45" spans="1:16" ht="54" customHeight="1" x14ac:dyDescent="0.25">
      <c r="A45" s="94" t="s">
        <v>277</v>
      </c>
      <c r="B45" s="88" t="s">
        <v>44</v>
      </c>
      <c r="C45" s="101">
        <v>0</v>
      </c>
      <c r="D45" s="101">
        <v>0</v>
      </c>
      <c r="E45" s="90" t="e">
        <f t="shared" si="2"/>
        <v>#DIV/0!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91" t="e">
        <f t="shared" si="4"/>
        <v>#DIV/0!</v>
      </c>
    </row>
    <row r="46" spans="1:16" ht="70.5" customHeight="1" x14ac:dyDescent="0.25">
      <c r="A46" s="94" t="s">
        <v>278</v>
      </c>
      <c r="B46" s="88" t="s">
        <v>45</v>
      </c>
      <c r="C46" s="101">
        <v>0</v>
      </c>
      <c r="D46" s="101">
        <v>0</v>
      </c>
      <c r="E46" s="90" t="e">
        <f t="shared" si="2"/>
        <v>#DIV/0!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91" t="e">
        <f t="shared" si="4"/>
        <v>#DIV/0!</v>
      </c>
    </row>
    <row r="47" spans="1:16" ht="102.75" customHeight="1" x14ac:dyDescent="0.25">
      <c r="A47" s="94" t="s">
        <v>279</v>
      </c>
      <c r="B47" s="88" t="s">
        <v>46</v>
      </c>
      <c r="C47" s="101">
        <v>0</v>
      </c>
      <c r="D47" s="101">
        <v>0</v>
      </c>
      <c r="E47" s="90" t="e">
        <f t="shared" si="2"/>
        <v>#DIV/0!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91" t="e">
        <f t="shared" si="4"/>
        <v>#DIV/0!</v>
      </c>
    </row>
    <row r="48" spans="1:16" ht="55.5" customHeight="1" x14ac:dyDescent="0.25">
      <c r="A48" s="94" t="s">
        <v>280</v>
      </c>
      <c r="B48" s="88" t="s">
        <v>47</v>
      </c>
      <c r="C48" s="101">
        <v>0</v>
      </c>
      <c r="D48" s="101">
        <v>0</v>
      </c>
      <c r="E48" s="90" t="e">
        <f t="shared" si="2"/>
        <v>#DIV/0!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91" t="e">
        <f t="shared" si="4"/>
        <v>#DIV/0!</v>
      </c>
    </row>
    <row r="49" spans="1:16" ht="75" customHeight="1" x14ac:dyDescent="0.25">
      <c r="A49" s="94" t="s">
        <v>281</v>
      </c>
      <c r="B49" s="88" t="s">
        <v>48</v>
      </c>
      <c r="C49" s="101">
        <v>0</v>
      </c>
      <c r="D49" s="101">
        <v>0</v>
      </c>
      <c r="E49" s="90" t="e">
        <f t="shared" si="2"/>
        <v>#DIV/0!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91" t="e">
        <f t="shared" si="4"/>
        <v>#DIV/0!</v>
      </c>
    </row>
    <row r="50" spans="1:16" ht="93" customHeight="1" x14ac:dyDescent="0.25">
      <c r="A50" s="94" t="s">
        <v>282</v>
      </c>
      <c r="B50" s="88" t="s">
        <v>49</v>
      </c>
      <c r="C50" s="101">
        <v>0</v>
      </c>
      <c r="D50" s="101">
        <v>0</v>
      </c>
      <c r="E50" s="90" t="e">
        <f t="shared" si="2"/>
        <v>#DIV/0!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91" t="e">
        <f t="shared" si="4"/>
        <v>#DIV/0!</v>
      </c>
    </row>
    <row r="51" spans="1:16" ht="81.75" customHeight="1" x14ac:dyDescent="0.25">
      <c r="A51" s="94" t="s">
        <v>283</v>
      </c>
      <c r="B51" s="88" t="s">
        <v>337</v>
      </c>
      <c r="C51" s="101">
        <v>0</v>
      </c>
      <c r="D51" s="101">
        <v>0</v>
      </c>
      <c r="E51" s="90" t="e">
        <f t="shared" si="2"/>
        <v>#DIV/0!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91" t="e">
        <f t="shared" si="4"/>
        <v>#DIV/0!</v>
      </c>
    </row>
    <row r="52" spans="1:16" ht="113.25" customHeight="1" x14ac:dyDescent="0.25">
      <c r="A52" s="94" t="s">
        <v>284</v>
      </c>
      <c r="B52" s="88" t="s">
        <v>285</v>
      </c>
      <c r="C52" s="101">
        <v>1</v>
      </c>
      <c r="D52" s="101">
        <v>1</v>
      </c>
      <c r="E52" s="90">
        <f t="shared" si="2"/>
        <v>1</v>
      </c>
      <c r="F52" s="101">
        <v>3107.9</v>
      </c>
      <c r="G52" s="101">
        <v>0</v>
      </c>
      <c r="H52" s="101">
        <v>0</v>
      </c>
      <c r="I52" s="101">
        <v>3107.9</v>
      </c>
      <c r="J52" s="101">
        <v>0</v>
      </c>
      <c r="K52" s="101">
        <v>2330</v>
      </c>
      <c r="L52" s="101">
        <v>0</v>
      </c>
      <c r="M52" s="101">
        <v>0</v>
      </c>
      <c r="N52" s="101">
        <v>2330</v>
      </c>
      <c r="O52" s="101">
        <v>0</v>
      </c>
      <c r="P52" s="91">
        <f t="shared" si="4"/>
        <v>0.74970237137617035</v>
      </c>
    </row>
    <row r="53" spans="1:16" ht="75" customHeight="1" x14ac:dyDescent="0.25">
      <c r="A53" s="94" t="s">
        <v>286</v>
      </c>
      <c r="B53" s="88" t="s">
        <v>52</v>
      </c>
      <c r="C53" s="101">
        <v>0</v>
      </c>
      <c r="D53" s="101">
        <v>0</v>
      </c>
      <c r="E53" s="90" t="e">
        <f t="shared" si="2"/>
        <v>#DIV/0!</v>
      </c>
      <c r="F53" s="101">
        <v>24</v>
      </c>
      <c r="G53" s="101">
        <v>0</v>
      </c>
      <c r="H53" s="101">
        <v>0</v>
      </c>
      <c r="I53" s="101">
        <v>24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91">
        <f t="shared" si="4"/>
        <v>0</v>
      </c>
    </row>
    <row r="54" spans="1:16" ht="63.75" customHeight="1" x14ac:dyDescent="0.25">
      <c r="A54" s="94" t="s">
        <v>287</v>
      </c>
      <c r="B54" s="88" t="s">
        <v>53</v>
      </c>
      <c r="C54" s="101">
        <v>1</v>
      </c>
      <c r="D54" s="101">
        <v>1</v>
      </c>
      <c r="E54" s="90">
        <f t="shared" si="2"/>
        <v>1</v>
      </c>
      <c r="F54" s="101">
        <v>1500</v>
      </c>
      <c r="G54" s="101">
        <v>0</v>
      </c>
      <c r="H54" s="101">
        <v>0</v>
      </c>
      <c r="I54" s="101">
        <v>1500</v>
      </c>
      <c r="J54" s="101">
        <v>0</v>
      </c>
      <c r="K54" s="101">
        <v>2468.1</v>
      </c>
      <c r="L54" s="101">
        <v>0</v>
      </c>
      <c r="M54" s="101">
        <v>0</v>
      </c>
      <c r="N54" s="101">
        <v>2468.1</v>
      </c>
      <c r="O54" s="101">
        <v>0</v>
      </c>
      <c r="P54" s="91">
        <f t="shared" si="4"/>
        <v>1.6454</v>
      </c>
    </row>
    <row r="55" spans="1:16" ht="69" customHeight="1" x14ac:dyDescent="0.25">
      <c r="A55" s="94" t="s">
        <v>288</v>
      </c>
      <c r="B55" s="88" t="s">
        <v>54</v>
      </c>
      <c r="C55" s="101">
        <v>1</v>
      </c>
      <c r="D55" s="101">
        <v>1</v>
      </c>
      <c r="E55" s="90">
        <f t="shared" si="2"/>
        <v>1</v>
      </c>
      <c r="F55" s="101">
        <v>350</v>
      </c>
      <c r="G55" s="101">
        <v>0</v>
      </c>
      <c r="H55" s="101">
        <v>0</v>
      </c>
      <c r="I55" s="101">
        <v>350</v>
      </c>
      <c r="J55" s="101">
        <v>0</v>
      </c>
      <c r="K55" s="101">
        <v>205.9</v>
      </c>
      <c r="L55" s="101">
        <v>0</v>
      </c>
      <c r="M55" s="101">
        <v>0</v>
      </c>
      <c r="N55" s="101">
        <v>205.9</v>
      </c>
      <c r="O55" s="101">
        <v>0</v>
      </c>
      <c r="P55" s="91">
        <f t="shared" si="4"/>
        <v>0.5882857142857143</v>
      </c>
    </row>
    <row r="56" spans="1:16" ht="36.75" customHeight="1" x14ac:dyDescent="0.25">
      <c r="A56" s="94" t="s">
        <v>289</v>
      </c>
      <c r="B56" s="88" t="s">
        <v>55</v>
      </c>
      <c r="C56" s="101">
        <v>0</v>
      </c>
      <c r="D56" s="101">
        <v>0</v>
      </c>
      <c r="E56" s="90" t="e">
        <f t="shared" si="2"/>
        <v>#DIV/0!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91" t="e">
        <f t="shared" si="4"/>
        <v>#DIV/0!</v>
      </c>
    </row>
    <row r="57" spans="1:16" ht="62.25" customHeight="1" x14ac:dyDescent="0.25">
      <c r="A57" s="94" t="s">
        <v>290</v>
      </c>
      <c r="B57" s="88" t="s">
        <v>56</v>
      </c>
      <c r="C57" s="101">
        <v>0</v>
      </c>
      <c r="D57" s="101">
        <v>0</v>
      </c>
      <c r="E57" s="90" t="e">
        <f t="shared" si="2"/>
        <v>#DIV/0!</v>
      </c>
      <c r="F57" s="101">
        <v>3062</v>
      </c>
      <c r="G57" s="101">
        <v>0</v>
      </c>
      <c r="H57" s="101">
        <v>0</v>
      </c>
      <c r="I57" s="101">
        <v>3062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91">
        <f t="shared" si="4"/>
        <v>0</v>
      </c>
    </row>
    <row r="58" spans="1:16" ht="67.5" customHeight="1" x14ac:dyDescent="0.25">
      <c r="A58" s="94" t="s">
        <v>291</v>
      </c>
      <c r="B58" s="88" t="s">
        <v>292</v>
      </c>
      <c r="C58" s="101">
        <v>0</v>
      </c>
      <c r="D58" s="101">
        <v>0</v>
      </c>
      <c r="E58" s="90" t="e">
        <f t="shared" si="2"/>
        <v>#DIV/0!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91" t="e">
        <f t="shared" si="4"/>
        <v>#DIV/0!</v>
      </c>
    </row>
    <row r="59" spans="1:16" ht="76.5" customHeight="1" x14ac:dyDescent="0.25">
      <c r="A59" s="94" t="s">
        <v>293</v>
      </c>
      <c r="B59" s="88" t="s">
        <v>294</v>
      </c>
      <c r="C59" s="101">
        <v>0</v>
      </c>
      <c r="D59" s="101">
        <v>0</v>
      </c>
      <c r="E59" s="90" t="e">
        <f t="shared" si="2"/>
        <v>#DIV/0!</v>
      </c>
      <c r="F59" s="101">
        <v>9333.2999999999993</v>
      </c>
      <c r="G59" s="101">
        <v>0</v>
      </c>
      <c r="H59" s="101">
        <v>8306.6</v>
      </c>
      <c r="I59" s="101">
        <v>1026.7</v>
      </c>
      <c r="J59" s="101">
        <v>0</v>
      </c>
      <c r="K59" s="101">
        <v>9757.7000000000007</v>
      </c>
      <c r="L59" s="101">
        <v>0</v>
      </c>
      <c r="M59" s="101">
        <v>8099</v>
      </c>
      <c r="N59" s="101">
        <v>1658.7</v>
      </c>
      <c r="O59" s="101">
        <v>0</v>
      </c>
      <c r="P59" s="91">
        <f t="shared" si="4"/>
        <v>1.0454715909699679</v>
      </c>
    </row>
    <row r="60" spans="1:16" ht="75.75" customHeight="1" x14ac:dyDescent="0.25">
      <c r="A60" s="94" t="s">
        <v>295</v>
      </c>
      <c r="B60" s="88" t="s">
        <v>296</v>
      </c>
      <c r="C60" s="101">
        <v>1</v>
      </c>
      <c r="D60" s="101">
        <v>1</v>
      </c>
      <c r="E60" s="90">
        <f t="shared" si="2"/>
        <v>1</v>
      </c>
      <c r="F60" s="101"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131.1</v>
      </c>
      <c r="L60" s="101">
        <v>0</v>
      </c>
      <c r="M60" s="101">
        <v>0</v>
      </c>
      <c r="N60" s="101">
        <v>131.1</v>
      </c>
      <c r="O60" s="101">
        <v>0</v>
      </c>
      <c r="P60" s="91" t="e">
        <f t="shared" si="4"/>
        <v>#DIV/0!</v>
      </c>
    </row>
    <row r="61" spans="1:16" ht="102" customHeight="1" x14ac:dyDescent="0.25">
      <c r="A61" s="94" t="s">
        <v>297</v>
      </c>
      <c r="B61" s="88" t="s">
        <v>59</v>
      </c>
      <c r="C61" s="101">
        <v>0</v>
      </c>
      <c r="D61" s="101">
        <v>0</v>
      </c>
      <c r="E61" s="90" t="e">
        <f t="shared" si="2"/>
        <v>#DIV/0!</v>
      </c>
      <c r="F61" s="101">
        <v>24</v>
      </c>
      <c r="G61" s="101">
        <v>0</v>
      </c>
      <c r="H61" s="101">
        <v>0</v>
      </c>
      <c r="I61" s="101">
        <v>24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91">
        <f t="shared" si="4"/>
        <v>0</v>
      </c>
    </row>
    <row r="62" spans="1:16" ht="102" customHeight="1" x14ac:dyDescent="0.25">
      <c r="A62" s="94" t="s">
        <v>298</v>
      </c>
      <c r="B62" s="88" t="s">
        <v>299</v>
      </c>
      <c r="C62" s="101">
        <v>0</v>
      </c>
      <c r="D62" s="101">
        <v>0</v>
      </c>
      <c r="E62" s="90" t="e">
        <f t="shared" si="2"/>
        <v>#DIV/0!</v>
      </c>
      <c r="F62" s="101">
        <v>1500</v>
      </c>
      <c r="G62" s="101">
        <v>0</v>
      </c>
      <c r="H62" s="101">
        <v>0</v>
      </c>
      <c r="I62" s="101">
        <v>1500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91">
        <f t="shared" si="4"/>
        <v>0</v>
      </c>
    </row>
    <row r="63" spans="1:16" ht="85.5" customHeight="1" x14ac:dyDescent="0.25">
      <c r="A63" s="94" t="s">
        <v>300</v>
      </c>
      <c r="B63" s="88" t="s">
        <v>301</v>
      </c>
      <c r="C63" s="101">
        <v>1</v>
      </c>
      <c r="D63" s="101">
        <v>1</v>
      </c>
      <c r="E63" s="90">
        <f t="shared" si="2"/>
        <v>1</v>
      </c>
      <c r="F63" s="101">
        <v>350</v>
      </c>
      <c r="G63" s="101">
        <v>0</v>
      </c>
      <c r="H63" s="101">
        <v>0</v>
      </c>
      <c r="I63" s="101">
        <v>350</v>
      </c>
      <c r="J63" s="101">
        <v>0</v>
      </c>
      <c r="K63" s="101">
        <v>350</v>
      </c>
      <c r="L63" s="101">
        <v>0</v>
      </c>
      <c r="M63" s="101">
        <v>0</v>
      </c>
      <c r="N63" s="101">
        <v>350</v>
      </c>
      <c r="O63" s="101">
        <v>0</v>
      </c>
      <c r="P63" s="91">
        <f t="shared" si="4"/>
        <v>1</v>
      </c>
    </row>
    <row r="64" spans="1:16" ht="90.75" customHeight="1" x14ac:dyDescent="0.25">
      <c r="A64" s="94" t="s">
        <v>302</v>
      </c>
      <c r="B64" s="88" t="s">
        <v>303</v>
      </c>
      <c r="C64" s="101">
        <v>1</v>
      </c>
      <c r="D64" s="101">
        <v>1</v>
      </c>
      <c r="E64" s="90">
        <f t="shared" si="2"/>
        <v>1</v>
      </c>
      <c r="F64" s="101">
        <v>2974.2</v>
      </c>
      <c r="G64" s="101">
        <v>0</v>
      </c>
      <c r="H64" s="101">
        <v>0</v>
      </c>
      <c r="I64" s="101">
        <v>2974.2</v>
      </c>
      <c r="J64" s="101">
        <v>0</v>
      </c>
      <c r="K64" s="101">
        <v>565.1</v>
      </c>
      <c r="L64" s="101">
        <v>0</v>
      </c>
      <c r="M64" s="101">
        <v>0</v>
      </c>
      <c r="N64" s="101">
        <v>565.1</v>
      </c>
      <c r="O64" s="101">
        <v>0</v>
      </c>
      <c r="P64" s="91">
        <f t="shared" si="4"/>
        <v>0.1900006724497344</v>
      </c>
    </row>
    <row r="65" spans="1:18" ht="68.25" customHeight="1" x14ac:dyDescent="0.25">
      <c r="A65" s="94" t="s">
        <v>304</v>
      </c>
      <c r="B65" s="88" t="s">
        <v>305</v>
      </c>
      <c r="C65" s="101">
        <v>0</v>
      </c>
      <c r="D65" s="101">
        <v>0</v>
      </c>
      <c r="E65" s="90" t="e">
        <f t="shared" si="2"/>
        <v>#DIV/0!</v>
      </c>
      <c r="F65" s="101"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91" t="e">
        <f t="shared" si="4"/>
        <v>#DIV/0!</v>
      </c>
    </row>
    <row r="66" spans="1:18" ht="56.25" customHeight="1" x14ac:dyDescent="0.25">
      <c r="A66" s="94" t="s">
        <v>306</v>
      </c>
      <c r="B66" s="88" t="s">
        <v>64</v>
      </c>
      <c r="C66" s="101">
        <v>0</v>
      </c>
      <c r="D66" s="101">
        <v>0</v>
      </c>
      <c r="E66" s="90" t="e">
        <f t="shared" si="2"/>
        <v>#DIV/0!</v>
      </c>
      <c r="F66" s="101">
        <v>1564.2</v>
      </c>
      <c r="G66" s="101">
        <v>0</v>
      </c>
      <c r="H66" s="101">
        <v>0</v>
      </c>
      <c r="I66" s="101">
        <v>1564.2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91">
        <f t="shared" si="4"/>
        <v>0</v>
      </c>
    </row>
    <row r="67" spans="1:18" ht="63" customHeight="1" x14ac:dyDescent="0.25">
      <c r="A67" s="94" t="s">
        <v>307</v>
      </c>
      <c r="B67" s="88" t="s">
        <v>223</v>
      </c>
      <c r="C67" s="101">
        <v>1</v>
      </c>
      <c r="D67" s="101">
        <v>1</v>
      </c>
      <c r="E67" s="90">
        <f t="shared" si="2"/>
        <v>1</v>
      </c>
      <c r="F67" s="101">
        <v>1535</v>
      </c>
      <c r="G67" s="101">
        <v>0</v>
      </c>
      <c r="H67" s="101">
        <v>0</v>
      </c>
      <c r="I67" s="101">
        <v>1535</v>
      </c>
      <c r="J67" s="101">
        <v>0</v>
      </c>
      <c r="K67" s="101">
        <v>1300</v>
      </c>
      <c r="L67" s="101">
        <v>0</v>
      </c>
      <c r="M67" s="101">
        <v>0</v>
      </c>
      <c r="N67" s="101">
        <v>1300</v>
      </c>
      <c r="O67" s="101">
        <v>0</v>
      </c>
      <c r="P67" s="91">
        <f t="shared" si="4"/>
        <v>0.84690553745928343</v>
      </c>
    </row>
    <row r="68" spans="1:18" ht="143.25" customHeight="1" x14ac:dyDescent="0.25">
      <c r="A68" s="94" t="s">
        <v>308</v>
      </c>
      <c r="B68" s="88" t="s">
        <v>332</v>
      </c>
      <c r="C68" s="101">
        <v>3</v>
      </c>
      <c r="D68" s="101">
        <v>3</v>
      </c>
      <c r="E68" s="90">
        <f t="shared" si="2"/>
        <v>1</v>
      </c>
      <c r="F68" s="101">
        <v>160.5</v>
      </c>
      <c r="G68" s="101">
        <v>0</v>
      </c>
      <c r="H68" s="101">
        <v>0</v>
      </c>
      <c r="I68" s="101">
        <v>160.5</v>
      </c>
      <c r="J68" s="101">
        <v>0</v>
      </c>
      <c r="K68" s="101">
        <v>160.5</v>
      </c>
      <c r="L68" s="101">
        <v>0</v>
      </c>
      <c r="M68" s="101">
        <v>0</v>
      </c>
      <c r="N68" s="101">
        <v>160.5</v>
      </c>
      <c r="O68" s="101">
        <v>0</v>
      </c>
      <c r="P68" s="91">
        <f t="shared" si="4"/>
        <v>1</v>
      </c>
    </row>
    <row r="69" spans="1:18" ht="85.5" customHeight="1" x14ac:dyDescent="0.25">
      <c r="A69" s="95" t="s">
        <v>333</v>
      </c>
      <c r="B69" s="88" t="s">
        <v>309</v>
      </c>
      <c r="C69" s="101">
        <v>1</v>
      </c>
      <c r="D69" s="101">
        <v>1</v>
      </c>
      <c r="E69" s="90">
        <f t="shared" si="2"/>
        <v>1</v>
      </c>
      <c r="F69" s="101">
        <v>300</v>
      </c>
      <c r="G69" s="101">
        <v>0</v>
      </c>
      <c r="H69" s="101">
        <v>0</v>
      </c>
      <c r="I69" s="101">
        <v>300</v>
      </c>
      <c r="J69" s="101">
        <v>0</v>
      </c>
      <c r="K69" s="101">
        <v>300</v>
      </c>
      <c r="L69" s="101">
        <v>0</v>
      </c>
      <c r="M69" s="101">
        <v>0</v>
      </c>
      <c r="N69" s="101">
        <v>300</v>
      </c>
      <c r="O69" s="101">
        <v>0</v>
      </c>
      <c r="P69" s="91">
        <f t="shared" si="4"/>
        <v>1</v>
      </c>
    </row>
    <row r="70" spans="1:18" ht="95.25" customHeight="1" x14ac:dyDescent="0.25">
      <c r="A70" s="95" t="s">
        <v>334</v>
      </c>
      <c r="B70" s="88" t="s">
        <v>310</v>
      </c>
      <c r="C70" s="101">
        <v>1</v>
      </c>
      <c r="D70" s="101">
        <v>1</v>
      </c>
      <c r="E70" s="90">
        <f t="shared" si="2"/>
        <v>1</v>
      </c>
      <c r="F70" s="101">
        <v>450</v>
      </c>
      <c r="G70" s="101">
        <v>0</v>
      </c>
      <c r="H70" s="101">
        <v>0</v>
      </c>
      <c r="I70" s="101">
        <v>450</v>
      </c>
      <c r="J70" s="101">
        <v>0</v>
      </c>
      <c r="K70" s="101">
        <v>450</v>
      </c>
      <c r="L70" s="101">
        <v>0</v>
      </c>
      <c r="M70" s="101">
        <v>0</v>
      </c>
      <c r="N70" s="101">
        <v>450</v>
      </c>
      <c r="O70" s="101">
        <v>0</v>
      </c>
      <c r="P70" s="91">
        <f t="shared" si="4"/>
        <v>1</v>
      </c>
    </row>
    <row r="71" spans="1:18" ht="134.25" customHeight="1" x14ac:dyDescent="0.25">
      <c r="A71" s="95" t="s">
        <v>335</v>
      </c>
      <c r="B71" s="88" t="s">
        <v>311</v>
      </c>
      <c r="C71" s="101">
        <v>1</v>
      </c>
      <c r="D71" s="101">
        <v>1</v>
      </c>
      <c r="E71" s="90">
        <f t="shared" si="2"/>
        <v>1</v>
      </c>
      <c r="F71" s="101">
        <v>97.7</v>
      </c>
      <c r="G71" s="101">
        <v>0</v>
      </c>
      <c r="H71" s="101">
        <v>0</v>
      </c>
      <c r="I71" s="101">
        <v>97.7</v>
      </c>
      <c r="J71" s="101">
        <v>0</v>
      </c>
      <c r="K71" s="101">
        <v>97.7</v>
      </c>
      <c r="L71" s="101">
        <v>0</v>
      </c>
      <c r="M71" s="101">
        <v>0</v>
      </c>
      <c r="N71" s="101">
        <v>97.7</v>
      </c>
      <c r="O71" s="101">
        <v>0</v>
      </c>
      <c r="P71" s="91">
        <f t="shared" si="4"/>
        <v>1</v>
      </c>
    </row>
    <row r="72" spans="1:18" ht="177" customHeight="1" thickBot="1" x14ac:dyDescent="0.3">
      <c r="A72" s="96" t="s">
        <v>336</v>
      </c>
      <c r="B72" s="98" t="s">
        <v>338</v>
      </c>
      <c r="C72" s="102">
        <v>1</v>
      </c>
      <c r="D72" s="102">
        <v>1</v>
      </c>
      <c r="E72" s="90">
        <f>D72/C72</f>
        <v>1</v>
      </c>
      <c r="F72" s="102">
        <v>40</v>
      </c>
      <c r="G72" s="102">
        <v>0</v>
      </c>
      <c r="H72" s="102">
        <v>0</v>
      </c>
      <c r="I72" s="102">
        <v>40</v>
      </c>
      <c r="J72" s="102">
        <v>0</v>
      </c>
      <c r="K72" s="102">
        <v>40</v>
      </c>
      <c r="L72" s="102">
        <v>0</v>
      </c>
      <c r="M72" s="102">
        <v>0</v>
      </c>
      <c r="N72" s="102">
        <v>40</v>
      </c>
      <c r="O72" s="102">
        <v>0</v>
      </c>
      <c r="P72" s="91">
        <f t="shared" si="4"/>
        <v>1</v>
      </c>
    </row>
    <row r="73" spans="1:18" ht="24.75" customHeight="1" thickBot="1" x14ac:dyDescent="0.3">
      <c r="A73" s="263" t="s">
        <v>339</v>
      </c>
      <c r="B73" s="299"/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300"/>
    </row>
    <row r="74" spans="1:18" ht="15" customHeight="1" x14ac:dyDescent="0.25">
      <c r="A74" s="301" t="s">
        <v>312</v>
      </c>
      <c r="B74" s="303" t="s">
        <v>67</v>
      </c>
      <c r="C74" s="304">
        <v>10</v>
      </c>
      <c r="D74" s="304">
        <v>10</v>
      </c>
      <c r="E74" s="304">
        <f>D74/C74</f>
        <v>1</v>
      </c>
      <c r="F74" s="277">
        <f>F81+F95+F109</f>
        <v>5905</v>
      </c>
      <c r="G74" s="277">
        <f t="shared" ref="G74:O74" si="5">G81+G95+G109</f>
        <v>0</v>
      </c>
      <c r="H74" s="277">
        <f t="shared" si="5"/>
        <v>0</v>
      </c>
      <c r="I74" s="277">
        <f t="shared" si="5"/>
        <v>5810.5</v>
      </c>
      <c r="J74" s="277">
        <f t="shared" si="5"/>
        <v>0</v>
      </c>
      <c r="K74" s="277">
        <f t="shared" si="5"/>
        <v>6172</v>
      </c>
      <c r="L74" s="277">
        <f t="shared" si="5"/>
        <v>0</v>
      </c>
      <c r="M74" s="277">
        <f t="shared" si="5"/>
        <v>0</v>
      </c>
      <c r="N74" s="277">
        <f t="shared" si="5"/>
        <v>6172</v>
      </c>
      <c r="O74" s="277">
        <f t="shared" si="5"/>
        <v>0</v>
      </c>
      <c r="P74" s="270">
        <f>K74/F74</f>
        <v>1.045215918712955</v>
      </c>
    </row>
    <row r="75" spans="1:18" ht="15" customHeight="1" x14ac:dyDescent="0.25">
      <c r="A75" s="302"/>
      <c r="B75" s="181"/>
      <c r="C75" s="171"/>
      <c r="D75" s="171"/>
      <c r="E75" s="171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71"/>
    </row>
    <row r="76" spans="1:18" ht="15" customHeight="1" x14ac:dyDescent="0.25">
      <c r="A76" s="302"/>
      <c r="B76" s="181"/>
      <c r="C76" s="171"/>
      <c r="D76" s="171"/>
      <c r="E76" s="171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71"/>
      <c r="R76" s="371">
        <f>E74/P74</f>
        <v>0.95674011665586522</v>
      </c>
    </row>
    <row r="77" spans="1:18" ht="15" customHeight="1" x14ac:dyDescent="0.25">
      <c r="A77" s="302"/>
      <c r="B77" s="181"/>
      <c r="C77" s="171"/>
      <c r="D77" s="171"/>
      <c r="E77" s="171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71"/>
    </row>
    <row r="78" spans="1:18" ht="8.25" customHeight="1" x14ac:dyDescent="0.25">
      <c r="A78" s="302"/>
      <c r="B78" s="181"/>
      <c r="C78" s="171"/>
      <c r="D78" s="171"/>
      <c r="E78" s="171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71"/>
    </row>
    <row r="79" spans="1:18" ht="15" hidden="1" customHeight="1" x14ac:dyDescent="0.25">
      <c r="A79" s="302"/>
      <c r="B79" s="181"/>
      <c r="C79" s="171"/>
      <c r="D79" s="171"/>
      <c r="E79" s="171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71"/>
    </row>
    <row r="80" spans="1:18" ht="15.75" hidden="1" customHeight="1" x14ac:dyDescent="0.25">
      <c r="A80" s="302"/>
      <c r="B80" s="181"/>
      <c r="C80" s="171"/>
      <c r="D80" s="171"/>
      <c r="E80" s="171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71"/>
    </row>
    <row r="81" spans="1:16" ht="15" customHeight="1" x14ac:dyDescent="0.25">
      <c r="A81" s="302" t="s">
        <v>5</v>
      </c>
      <c r="B81" s="181" t="s">
        <v>68</v>
      </c>
      <c r="C81" s="171">
        <f>C88</f>
        <v>1</v>
      </c>
      <c r="D81" s="171">
        <f>D88</f>
        <v>1</v>
      </c>
      <c r="E81" s="171">
        <f t="shared" ref="E81" si="6">D81/C81</f>
        <v>1</v>
      </c>
      <c r="F81" s="269">
        <f>F88</f>
        <v>105</v>
      </c>
      <c r="G81" s="269">
        <f t="shared" ref="G81:O81" si="7">G88</f>
        <v>0</v>
      </c>
      <c r="H81" s="269">
        <f t="shared" si="7"/>
        <v>0</v>
      </c>
      <c r="I81" s="269">
        <f t="shared" si="7"/>
        <v>10.5</v>
      </c>
      <c r="J81" s="269">
        <f t="shared" si="7"/>
        <v>0</v>
      </c>
      <c r="K81" s="269">
        <f t="shared" si="7"/>
        <v>32.5</v>
      </c>
      <c r="L81" s="269">
        <f t="shared" si="7"/>
        <v>0</v>
      </c>
      <c r="M81" s="269">
        <f t="shared" si="7"/>
        <v>0</v>
      </c>
      <c r="N81" s="269">
        <f t="shared" si="7"/>
        <v>32.5</v>
      </c>
      <c r="O81" s="269">
        <f t="shared" si="7"/>
        <v>0</v>
      </c>
      <c r="P81" s="271">
        <f t="shared" ref="P81" si="8">K81/F81</f>
        <v>0.30952380952380953</v>
      </c>
    </row>
    <row r="82" spans="1:16" ht="15" customHeight="1" x14ac:dyDescent="0.25">
      <c r="A82" s="302"/>
      <c r="B82" s="181"/>
      <c r="C82" s="171"/>
      <c r="D82" s="171"/>
      <c r="E82" s="171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71"/>
    </row>
    <row r="83" spans="1:16" ht="8.25" customHeight="1" x14ac:dyDescent="0.25">
      <c r="A83" s="302"/>
      <c r="B83" s="181"/>
      <c r="C83" s="171"/>
      <c r="D83" s="171"/>
      <c r="E83" s="171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71"/>
    </row>
    <row r="84" spans="1:16" ht="15" hidden="1" customHeight="1" x14ac:dyDescent="0.25">
      <c r="A84" s="302"/>
      <c r="B84" s="181"/>
      <c r="C84" s="171"/>
      <c r="D84" s="171"/>
      <c r="E84" s="171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71"/>
    </row>
    <row r="85" spans="1:16" ht="15" hidden="1" customHeight="1" x14ac:dyDescent="0.25">
      <c r="A85" s="302"/>
      <c r="B85" s="181"/>
      <c r="C85" s="171"/>
      <c r="D85" s="171"/>
      <c r="E85" s="171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1"/>
    </row>
    <row r="86" spans="1:16" ht="15" hidden="1" customHeight="1" x14ac:dyDescent="0.25">
      <c r="A86" s="302"/>
      <c r="B86" s="181"/>
      <c r="C86" s="171"/>
      <c r="D86" s="171"/>
      <c r="E86" s="171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1"/>
    </row>
    <row r="87" spans="1:16" ht="13.5" customHeight="1" x14ac:dyDescent="0.25">
      <c r="A87" s="302"/>
      <c r="B87" s="181"/>
      <c r="C87" s="171"/>
      <c r="D87" s="171"/>
      <c r="E87" s="171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71"/>
    </row>
    <row r="88" spans="1:16" ht="15" customHeight="1" x14ac:dyDescent="0.25">
      <c r="A88" s="302" t="s">
        <v>69</v>
      </c>
      <c r="B88" s="181" t="s">
        <v>70</v>
      </c>
      <c r="C88" s="171">
        <v>1</v>
      </c>
      <c r="D88" s="171">
        <v>1</v>
      </c>
      <c r="E88" s="171">
        <f t="shared" ref="E88" si="9">D88/C88</f>
        <v>1</v>
      </c>
      <c r="F88" s="269">
        <v>105</v>
      </c>
      <c r="G88" s="269">
        <v>0</v>
      </c>
      <c r="H88" s="269">
        <v>0</v>
      </c>
      <c r="I88" s="269">
        <v>10.5</v>
      </c>
      <c r="J88" s="269">
        <v>0</v>
      </c>
      <c r="K88" s="269">
        <v>32.5</v>
      </c>
      <c r="L88" s="269">
        <v>0</v>
      </c>
      <c r="M88" s="269">
        <v>0</v>
      </c>
      <c r="N88" s="269">
        <v>32.5</v>
      </c>
      <c r="O88" s="269">
        <v>0</v>
      </c>
      <c r="P88" s="271">
        <f t="shared" ref="P88" si="10">K88/F88</f>
        <v>0.30952380952380953</v>
      </c>
    </row>
    <row r="89" spans="1:16" ht="15" customHeight="1" x14ac:dyDescent="0.25">
      <c r="A89" s="302"/>
      <c r="B89" s="181"/>
      <c r="C89" s="171"/>
      <c r="D89" s="171"/>
      <c r="E89" s="171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71"/>
    </row>
    <row r="90" spans="1:16" ht="12" customHeight="1" x14ac:dyDescent="0.25">
      <c r="A90" s="302"/>
      <c r="B90" s="181"/>
      <c r="C90" s="171"/>
      <c r="D90" s="171"/>
      <c r="E90" s="171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71"/>
    </row>
    <row r="91" spans="1:16" ht="6.75" hidden="1" customHeight="1" x14ac:dyDescent="0.25">
      <c r="A91" s="302"/>
      <c r="B91" s="181"/>
      <c r="C91" s="171"/>
      <c r="D91" s="171"/>
      <c r="E91" s="171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71"/>
    </row>
    <row r="92" spans="1:16" ht="15" hidden="1" customHeight="1" x14ac:dyDescent="0.25">
      <c r="A92" s="302"/>
      <c r="B92" s="181"/>
      <c r="C92" s="171"/>
      <c r="D92" s="171"/>
      <c r="E92" s="171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71"/>
    </row>
    <row r="93" spans="1:16" ht="15" hidden="1" customHeight="1" x14ac:dyDescent="0.25">
      <c r="A93" s="302"/>
      <c r="B93" s="181"/>
      <c r="C93" s="171"/>
      <c r="D93" s="171"/>
      <c r="E93" s="171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71"/>
    </row>
    <row r="94" spans="1:16" ht="15.75" hidden="1" customHeight="1" x14ac:dyDescent="0.25">
      <c r="A94" s="302"/>
      <c r="B94" s="181"/>
      <c r="C94" s="171"/>
      <c r="D94" s="171"/>
      <c r="E94" s="171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71"/>
    </row>
    <row r="95" spans="1:16" ht="15" customHeight="1" x14ac:dyDescent="0.25">
      <c r="A95" s="302" t="s">
        <v>6</v>
      </c>
      <c r="B95" s="181" t="s">
        <v>313</v>
      </c>
      <c r="C95" s="171">
        <f>C102</f>
        <v>5</v>
      </c>
      <c r="D95" s="171">
        <f>D102</f>
        <v>5</v>
      </c>
      <c r="E95" s="171">
        <f t="shared" ref="E95" si="11">D95/C95</f>
        <v>1</v>
      </c>
      <c r="F95" s="269">
        <f>F102</f>
        <v>1000</v>
      </c>
      <c r="G95" s="269">
        <f t="shared" ref="G95:O95" si="12">G102</f>
        <v>0</v>
      </c>
      <c r="H95" s="269">
        <f t="shared" si="12"/>
        <v>0</v>
      </c>
      <c r="I95" s="269">
        <f t="shared" si="12"/>
        <v>1000</v>
      </c>
      <c r="J95" s="269">
        <f t="shared" si="12"/>
        <v>0</v>
      </c>
      <c r="K95" s="269">
        <f t="shared" si="12"/>
        <v>473.8</v>
      </c>
      <c r="L95" s="269">
        <f t="shared" si="12"/>
        <v>0</v>
      </c>
      <c r="M95" s="269">
        <f t="shared" si="12"/>
        <v>0</v>
      </c>
      <c r="N95" s="269">
        <f t="shared" si="12"/>
        <v>473.8</v>
      </c>
      <c r="O95" s="269">
        <f t="shared" si="12"/>
        <v>0</v>
      </c>
      <c r="P95" s="271">
        <f t="shared" ref="P95" si="13">K95/F95</f>
        <v>0.4738</v>
      </c>
    </row>
    <row r="96" spans="1:16" ht="15" customHeight="1" x14ac:dyDescent="0.25">
      <c r="A96" s="302"/>
      <c r="B96" s="181"/>
      <c r="C96" s="171"/>
      <c r="D96" s="171"/>
      <c r="E96" s="171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71"/>
    </row>
    <row r="97" spans="1:16" ht="15" customHeight="1" x14ac:dyDescent="0.25">
      <c r="A97" s="302"/>
      <c r="B97" s="181"/>
      <c r="C97" s="171"/>
      <c r="D97" s="171"/>
      <c r="E97" s="171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71"/>
    </row>
    <row r="98" spans="1:16" ht="10.5" customHeight="1" x14ac:dyDescent="0.25">
      <c r="A98" s="302"/>
      <c r="B98" s="181"/>
      <c r="C98" s="171"/>
      <c r="D98" s="171"/>
      <c r="E98" s="171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71"/>
    </row>
    <row r="99" spans="1:16" ht="8.25" hidden="1" customHeight="1" x14ac:dyDescent="0.25">
      <c r="A99" s="302"/>
      <c r="B99" s="181"/>
      <c r="C99" s="171"/>
      <c r="D99" s="171"/>
      <c r="E99" s="171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71"/>
    </row>
    <row r="100" spans="1:16" ht="15" hidden="1" customHeight="1" x14ac:dyDescent="0.25">
      <c r="A100" s="302"/>
      <c r="B100" s="181"/>
      <c r="C100" s="171"/>
      <c r="D100" s="171"/>
      <c r="E100" s="171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71"/>
    </row>
    <row r="101" spans="1:16" ht="15.75" hidden="1" customHeight="1" x14ac:dyDescent="0.25">
      <c r="A101" s="302"/>
      <c r="B101" s="181"/>
      <c r="C101" s="171"/>
      <c r="D101" s="171"/>
      <c r="E101" s="171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71"/>
    </row>
    <row r="102" spans="1:16" ht="15" customHeight="1" x14ac:dyDescent="0.25">
      <c r="A102" s="302" t="s">
        <v>71</v>
      </c>
      <c r="B102" s="181" t="s">
        <v>314</v>
      </c>
      <c r="C102" s="171">
        <v>5</v>
      </c>
      <c r="D102" s="171">
        <v>5</v>
      </c>
      <c r="E102" s="171">
        <f t="shared" ref="E102" si="14">D102/C102</f>
        <v>1</v>
      </c>
      <c r="F102" s="269">
        <v>1000</v>
      </c>
      <c r="G102" s="269">
        <v>0</v>
      </c>
      <c r="H102" s="269">
        <v>0</v>
      </c>
      <c r="I102" s="269">
        <v>1000</v>
      </c>
      <c r="J102" s="269">
        <v>0</v>
      </c>
      <c r="K102" s="269">
        <v>473.8</v>
      </c>
      <c r="L102" s="269">
        <v>0</v>
      </c>
      <c r="M102" s="269">
        <v>0</v>
      </c>
      <c r="N102" s="269">
        <v>473.8</v>
      </c>
      <c r="O102" s="269">
        <v>0</v>
      </c>
      <c r="P102" s="271">
        <f t="shared" ref="P102" si="15">K102/F102</f>
        <v>0.4738</v>
      </c>
    </row>
    <row r="103" spans="1:16" ht="15" customHeight="1" x14ac:dyDescent="0.25">
      <c r="A103" s="302"/>
      <c r="B103" s="181"/>
      <c r="C103" s="171"/>
      <c r="D103" s="171"/>
      <c r="E103" s="171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71"/>
    </row>
    <row r="104" spans="1:16" ht="15" customHeight="1" x14ac:dyDescent="0.25">
      <c r="A104" s="302"/>
      <c r="B104" s="181"/>
      <c r="C104" s="171"/>
      <c r="D104" s="171"/>
      <c r="E104" s="171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71"/>
    </row>
    <row r="105" spans="1:16" ht="15" customHeight="1" x14ac:dyDescent="0.25">
      <c r="A105" s="302"/>
      <c r="B105" s="181"/>
      <c r="C105" s="171"/>
      <c r="D105" s="171"/>
      <c r="E105" s="171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71"/>
    </row>
    <row r="106" spans="1:16" ht="7.5" customHeight="1" x14ac:dyDescent="0.25">
      <c r="A106" s="302"/>
      <c r="B106" s="181"/>
      <c r="C106" s="171"/>
      <c r="D106" s="171"/>
      <c r="E106" s="171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71"/>
    </row>
    <row r="107" spans="1:16" ht="15" hidden="1" customHeight="1" x14ac:dyDescent="0.25">
      <c r="A107" s="302"/>
      <c r="B107" s="181"/>
      <c r="C107" s="171"/>
      <c r="D107" s="171"/>
      <c r="E107" s="171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71"/>
    </row>
    <row r="108" spans="1:16" ht="15.75" hidden="1" customHeight="1" x14ac:dyDescent="0.25">
      <c r="A108" s="302"/>
      <c r="B108" s="181"/>
      <c r="C108" s="171"/>
      <c r="D108" s="171"/>
      <c r="E108" s="171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1"/>
    </row>
    <row r="109" spans="1:16" ht="15" customHeight="1" x14ac:dyDescent="0.25">
      <c r="A109" s="302" t="s">
        <v>7</v>
      </c>
      <c r="B109" s="181" t="s">
        <v>73</v>
      </c>
      <c r="C109" s="171">
        <v>1</v>
      </c>
      <c r="D109" s="171">
        <v>1</v>
      </c>
      <c r="E109" s="171">
        <f t="shared" ref="E109" si="16">D109/C109</f>
        <v>1</v>
      </c>
      <c r="F109" s="269">
        <f>F116+F123</f>
        <v>4800</v>
      </c>
      <c r="G109" s="269">
        <f t="shared" ref="G109:O109" si="17">G116+G123</f>
        <v>0</v>
      </c>
      <c r="H109" s="269">
        <f t="shared" si="17"/>
        <v>0</v>
      </c>
      <c r="I109" s="269">
        <f t="shared" si="17"/>
        <v>4800</v>
      </c>
      <c r="J109" s="269">
        <f t="shared" si="17"/>
        <v>0</v>
      </c>
      <c r="K109" s="269">
        <f t="shared" si="17"/>
        <v>5665.7</v>
      </c>
      <c r="L109" s="269">
        <f t="shared" si="17"/>
        <v>0</v>
      </c>
      <c r="M109" s="269">
        <f t="shared" si="17"/>
        <v>0</v>
      </c>
      <c r="N109" s="269">
        <f t="shared" si="17"/>
        <v>5665.7</v>
      </c>
      <c r="O109" s="269">
        <f t="shared" si="17"/>
        <v>0</v>
      </c>
      <c r="P109" s="271">
        <f t="shared" ref="P109" si="18">K109/F109</f>
        <v>1.1803541666666666</v>
      </c>
    </row>
    <row r="110" spans="1:16" ht="15" customHeight="1" x14ac:dyDescent="0.25">
      <c r="A110" s="302"/>
      <c r="B110" s="181"/>
      <c r="C110" s="171"/>
      <c r="D110" s="171"/>
      <c r="E110" s="171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71"/>
    </row>
    <row r="111" spans="1:16" ht="15" customHeight="1" x14ac:dyDescent="0.25">
      <c r="A111" s="302"/>
      <c r="B111" s="181"/>
      <c r="C111" s="171"/>
      <c r="D111" s="171"/>
      <c r="E111" s="171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71"/>
    </row>
    <row r="112" spans="1:16" ht="15" customHeight="1" x14ac:dyDescent="0.25">
      <c r="A112" s="302"/>
      <c r="B112" s="181"/>
      <c r="C112" s="171"/>
      <c r="D112" s="171"/>
      <c r="E112" s="171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71"/>
    </row>
    <row r="113" spans="1:16" ht="2.25" customHeight="1" x14ac:dyDescent="0.25">
      <c r="A113" s="302"/>
      <c r="B113" s="181"/>
      <c r="C113" s="171"/>
      <c r="D113" s="171"/>
      <c r="E113" s="171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71"/>
    </row>
    <row r="114" spans="1:16" ht="15" hidden="1" customHeight="1" x14ac:dyDescent="0.25">
      <c r="A114" s="302"/>
      <c r="B114" s="181"/>
      <c r="C114" s="171"/>
      <c r="D114" s="171"/>
      <c r="E114" s="171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71"/>
    </row>
    <row r="115" spans="1:16" ht="15.75" hidden="1" customHeight="1" x14ac:dyDescent="0.25">
      <c r="A115" s="302"/>
      <c r="B115" s="181"/>
      <c r="C115" s="171"/>
      <c r="D115" s="171"/>
      <c r="E115" s="171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71"/>
    </row>
    <row r="116" spans="1:16" ht="30" customHeight="1" x14ac:dyDescent="0.25">
      <c r="A116" s="308" t="s">
        <v>340</v>
      </c>
      <c r="B116" s="181" t="s">
        <v>148</v>
      </c>
      <c r="C116" s="171">
        <v>1</v>
      </c>
      <c r="D116" s="171">
        <v>1</v>
      </c>
      <c r="E116" s="171">
        <f t="shared" ref="E116" si="19">D116/C116</f>
        <v>1</v>
      </c>
      <c r="F116" s="269">
        <v>3800</v>
      </c>
      <c r="G116" s="269">
        <v>0</v>
      </c>
      <c r="H116" s="269">
        <v>0</v>
      </c>
      <c r="I116" s="269">
        <v>3800</v>
      </c>
      <c r="J116" s="269">
        <v>0</v>
      </c>
      <c r="K116" s="269">
        <v>4416</v>
      </c>
      <c r="L116" s="269">
        <v>0</v>
      </c>
      <c r="M116" s="269">
        <v>0</v>
      </c>
      <c r="N116" s="269">
        <v>4416</v>
      </c>
      <c r="O116" s="269">
        <v>0</v>
      </c>
      <c r="P116" s="271">
        <f t="shared" ref="P116" si="20">K116/F116</f>
        <v>1.1621052631578948</v>
      </c>
    </row>
    <row r="117" spans="1:16" ht="15" customHeight="1" x14ac:dyDescent="0.25">
      <c r="A117" s="308"/>
      <c r="B117" s="181"/>
      <c r="C117" s="171"/>
      <c r="D117" s="171"/>
      <c r="E117" s="171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71"/>
    </row>
    <row r="118" spans="1:16" x14ac:dyDescent="0.25">
      <c r="A118" s="308"/>
      <c r="B118" s="181"/>
      <c r="C118" s="171"/>
      <c r="D118" s="171"/>
      <c r="E118" s="171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71"/>
    </row>
    <row r="119" spans="1:16" ht="4.5" customHeight="1" x14ac:dyDescent="0.25">
      <c r="A119" s="308"/>
      <c r="B119" s="181"/>
      <c r="C119" s="171"/>
      <c r="D119" s="171"/>
      <c r="E119" s="171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71"/>
    </row>
    <row r="120" spans="1:16" ht="15" hidden="1" customHeight="1" x14ac:dyDescent="0.25">
      <c r="A120" s="308"/>
      <c r="B120" s="181"/>
      <c r="C120" s="171"/>
      <c r="D120" s="171"/>
      <c r="E120" s="171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71"/>
    </row>
    <row r="121" spans="1:16" ht="15" hidden="1" customHeight="1" x14ac:dyDescent="0.25">
      <c r="A121" s="308"/>
      <c r="B121" s="181"/>
      <c r="C121" s="171"/>
      <c r="D121" s="171"/>
      <c r="E121" s="171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71"/>
    </row>
    <row r="122" spans="1:16" ht="14.25" customHeight="1" x14ac:dyDescent="0.25">
      <c r="A122" s="308"/>
      <c r="B122" s="181"/>
      <c r="C122" s="171"/>
      <c r="D122" s="171"/>
      <c r="E122" s="171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71"/>
    </row>
    <row r="123" spans="1:16" ht="15" customHeight="1" x14ac:dyDescent="0.25">
      <c r="A123" s="308" t="s">
        <v>341</v>
      </c>
      <c r="B123" s="181" t="s">
        <v>74</v>
      </c>
      <c r="C123" s="171">
        <v>43</v>
      </c>
      <c r="D123" s="171">
        <v>43</v>
      </c>
      <c r="E123" s="171">
        <f t="shared" ref="E123" si="21">D123/C123</f>
        <v>1</v>
      </c>
      <c r="F123" s="269">
        <v>1000</v>
      </c>
      <c r="G123" s="269">
        <v>0</v>
      </c>
      <c r="H123" s="269">
        <v>0</v>
      </c>
      <c r="I123" s="269">
        <v>1000</v>
      </c>
      <c r="J123" s="269">
        <v>0</v>
      </c>
      <c r="K123" s="269">
        <v>1249.7</v>
      </c>
      <c r="L123" s="269">
        <v>0</v>
      </c>
      <c r="M123" s="269">
        <v>0</v>
      </c>
      <c r="N123" s="269">
        <v>1249.7</v>
      </c>
      <c r="O123" s="269">
        <v>0</v>
      </c>
      <c r="P123" s="271">
        <f t="shared" ref="P123:P131" si="22">K123/F123</f>
        <v>1.2497</v>
      </c>
    </row>
    <row r="124" spans="1:16" ht="15" customHeight="1" x14ac:dyDescent="0.25">
      <c r="A124" s="308"/>
      <c r="B124" s="181"/>
      <c r="C124" s="171"/>
      <c r="D124" s="171"/>
      <c r="E124" s="171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71"/>
    </row>
    <row r="125" spans="1:16" ht="15" customHeight="1" x14ac:dyDescent="0.25">
      <c r="A125" s="308"/>
      <c r="B125" s="181"/>
      <c r="C125" s="171"/>
      <c r="D125" s="171"/>
      <c r="E125" s="171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71"/>
    </row>
    <row r="126" spans="1:16" ht="15" customHeight="1" x14ac:dyDescent="0.25">
      <c r="A126" s="308"/>
      <c r="B126" s="181"/>
      <c r="C126" s="171"/>
      <c r="D126" s="171"/>
      <c r="E126" s="171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71"/>
    </row>
    <row r="127" spans="1:16" ht="4.5" customHeight="1" x14ac:dyDescent="0.25">
      <c r="A127" s="308"/>
      <c r="B127" s="181"/>
      <c r="C127" s="171"/>
      <c r="D127" s="171"/>
      <c r="E127" s="171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71"/>
    </row>
    <row r="128" spans="1:16" ht="15" hidden="1" customHeight="1" x14ac:dyDescent="0.25">
      <c r="A128" s="308"/>
      <c r="B128" s="181"/>
      <c r="C128" s="171"/>
      <c r="D128" s="171"/>
      <c r="E128" s="171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71"/>
    </row>
    <row r="129" spans="1:16" ht="15" customHeight="1" thickBot="1" x14ac:dyDescent="0.3">
      <c r="A129" s="309"/>
      <c r="B129" s="310"/>
      <c r="C129" s="295"/>
      <c r="D129" s="295"/>
      <c r="E129" s="295"/>
      <c r="F129" s="276"/>
      <c r="G129" s="276"/>
      <c r="H129" s="276"/>
      <c r="I129" s="276"/>
      <c r="J129" s="276"/>
      <c r="K129" s="276"/>
      <c r="L129" s="276"/>
      <c r="M129" s="276"/>
      <c r="N129" s="276"/>
      <c r="O129" s="276"/>
      <c r="P129" s="281"/>
    </row>
    <row r="130" spans="1:16" ht="31.5" customHeight="1" thickBot="1" x14ac:dyDescent="0.3">
      <c r="A130" s="313" t="s">
        <v>342</v>
      </c>
      <c r="B130" s="31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289"/>
    </row>
    <row r="131" spans="1:16" ht="15" customHeight="1" x14ac:dyDescent="0.25">
      <c r="A131" s="284" t="s">
        <v>315</v>
      </c>
      <c r="B131" s="286" t="s">
        <v>76</v>
      </c>
      <c r="C131" s="277">
        <f>C138+C159+C199+C213+C227+C241+C276+C283</f>
        <v>10</v>
      </c>
      <c r="D131" s="277">
        <f>D138+D159+D199+D213+D227+D241+D276+D283</f>
        <v>10</v>
      </c>
      <c r="E131" s="278">
        <f t="shared" ref="E131" si="23">D131/C131</f>
        <v>1</v>
      </c>
      <c r="F131" s="277">
        <f>F138+F159+F199+F213+F227+F241+F276+F283</f>
        <v>996.3</v>
      </c>
      <c r="G131" s="277">
        <f t="shared" ref="G131:O131" si="24">G138+G159+G199+G213+G227+G241+G276+G283</f>
        <v>0</v>
      </c>
      <c r="H131" s="277">
        <f t="shared" si="24"/>
        <v>0</v>
      </c>
      <c r="I131" s="277">
        <f t="shared" si="24"/>
        <v>996.3</v>
      </c>
      <c r="J131" s="277">
        <f t="shared" si="24"/>
        <v>0</v>
      </c>
      <c r="K131" s="277">
        <f t="shared" si="24"/>
        <v>649.70000000000005</v>
      </c>
      <c r="L131" s="277">
        <f t="shared" si="24"/>
        <v>0</v>
      </c>
      <c r="M131" s="277">
        <f t="shared" si="24"/>
        <v>0</v>
      </c>
      <c r="N131" s="277">
        <f t="shared" si="24"/>
        <v>649.70000000000005</v>
      </c>
      <c r="O131" s="277">
        <f t="shared" si="24"/>
        <v>0</v>
      </c>
      <c r="P131" s="271">
        <f t="shared" si="22"/>
        <v>0.65211281742447058</v>
      </c>
    </row>
    <row r="132" spans="1:16" ht="15" customHeight="1" x14ac:dyDescent="0.25">
      <c r="A132" s="285"/>
      <c r="B132" s="195"/>
      <c r="C132" s="269"/>
      <c r="D132" s="269"/>
      <c r="E132" s="27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71"/>
    </row>
    <row r="133" spans="1:16" ht="15" customHeight="1" x14ac:dyDescent="0.25">
      <c r="A133" s="285"/>
      <c r="B133" s="195"/>
      <c r="C133" s="269"/>
      <c r="D133" s="269"/>
      <c r="E133" s="27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71"/>
    </row>
    <row r="134" spans="1:16" ht="12" customHeight="1" x14ac:dyDescent="0.25">
      <c r="A134" s="285"/>
      <c r="B134" s="195"/>
      <c r="C134" s="269"/>
      <c r="D134" s="269"/>
      <c r="E134" s="27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71"/>
    </row>
    <row r="135" spans="1:16" ht="8.25" hidden="1" customHeight="1" x14ac:dyDescent="0.25">
      <c r="A135" s="285"/>
      <c r="B135" s="195"/>
      <c r="C135" s="269"/>
      <c r="D135" s="269"/>
      <c r="E135" s="27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71"/>
    </row>
    <row r="136" spans="1:16" ht="15" hidden="1" customHeight="1" x14ac:dyDescent="0.25">
      <c r="A136" s="285"/>
      <c r="B136" s="195"/>
      <c r="C136" s="269"/>
      <c r="D136" s="269"/>
      <c r="E136" s="27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71"/>
    </row>
    <row r="137" spans="1:16" ht="15.75" hidden="1" customHeight="1" x14ac:dyDescent="0.25">
      <c r="A137" s="285"/>
      <c r="B137" s="195"/>
      <c r="C137" s="269"/>
      <c r="D137" s="269"/>
      <c r="E137" s="294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81"/>
    </row>
    <row r="138" spans="1:16" x14ac:dyDescent="0.25">
      <c r="A138" s="285" t="s">
        <v>8</v>
      </c>
      <c r="B138" s="195" t="s">
        <v>77</v>
      </c>
      <c r="C138" s="269">
        <v>0</v>
      </c>
      <c r="D138" s="269">
        <v>0</v>
      </c>
      <c r="E138" s="269" t="e">
        <f t="shared" ref="E138" si="25">D138/C138</f>
        <v>#DIV/0!</v>
      </c>
      <c r="F138" s="269">
        <f>F145+F152</f>
        <v>0</v>
      </c>
      <c r="G138" s="269">
        <f t="shared" ref="G138:O138" si="26">G145+G152</f>
        <v>0</v>
      </c>
      <c r="H138" s="269">
        <f t="shared" si="26"/>
        <v>0</v>
      </c>
      <c r="I138" s="269">
        <f t="shared" si="26"/>
        <v>0</v>
      </c>
      <c r="J138" s="269">
        <f t="shared" si="26"/>
        <v>0</v>
      </c>
      <c r="K138" s="269">
        <f t="shared" si="26"/>
        <v>0</v>
      </c>
      <c r="L138" s="269">
        <f t="shared" si="26"/>
        <v>0</v>
      </c>
      <c r="M138" s="269">
        <f t="shared" si="26"/>
        <v>0</v>
      </c>
      <c r="N138" s="269">
        <f t="shared" si="26"/>
        <v>0</v>
      </c>
      <c r="O138" s="269">
        <f t="shared" si="26"/>
        <v>0</v>
      </c>
      <c r="P138" s="271" t="e">
        <f t="shared" ref="P138" si="27">K138/F138</f>
        <v>#DIV/0!</v>
      </c>
    </row>
    <row r="139" spans="1:16" x14ac:dyDescent="0.25">
      <c r="A139" s="285"/>
      <c r="B139" s="195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71"/>
    </row>
    <row r="140" spans="1:16" x14ac:dyDescent="0.25">
      <c r="A140" s="285"/>
      <c r="B140" s="195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71"/>
    </row>
    <row r="141" spans="1:16" x14ac:dyDescent="0.25">
      <c r="A141" s="285"/>
      <c r="B141" s="195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71"/>
    </row>
    <row r="142" spans="1:16" ht="12" customHeight="1" x14ac:dyDescent="0.25">
      <c r="A142" s="285"/>
      <c r="B142" s="195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71"/>
    </row>
    <row r="143" spans="1:16" ht="15" hidden="1" customHeight="1" x14ac:dyDescent="0.25">
      <c r="A143" s="285"/>
      <c r="B143" s="195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71"/>
    </row>
    <row r="144" spans="1:16" ht="15" hidden="1" customHeight="1" x14ac:dyDescent="0.25">
      <c r="A144" s="285"/>
      <c r="B144" s="195"/>
      <c r="C144" s="269"/>
      <c r="D144" s="269"/>
      <c r="E144" s="276"/>
      <c r="F144" s="269"/>
      <c r="G144" s="269"/>
      <c r="H144" s="269"/>
      <c r="I144" s="269"/>
      <c r="J144" s="269"/>
      <c r="K144" s="269"/>
      <c r="L144" s="269"/>
      <c r="M144" s="269"/>
      <c r="N144" s="269"/>
      <c r="O144" s="269"/>
      <c r="P144" s="281"/>
    </row>
    <row r="145" spans="1:16" x14ac:dyDescent="0.25">
      <c r="A145" s="272" t="s">
        <v>343</v>
      </c>
      <c r="B145" s="195" t="s">
        <v>78</v>
      </c>
      <c r="C145" s="269">
        <v>0</v>
      </c>
      <c r="D145" s="269">
        <v>0</v>
      </c>
      <c r="E145" s="269" t="e">
        <f t="shared" ref="E145" si="28">D145/C145</f>
        <v>#DIV/0!</v>
      </c>
      <c r="F145" s="269">
        <v>0</v>
      </c>
      <c r="G145" s="269">
        <v>0</v>
      </c>
      <c r="H145" s="269">
        <v>0</v>
      </c>
      <c r="I145" s="269">
        <v>0</v>
      </c>
      <c r="J145" s="269">
        <v>0</v>
      </c>
      <c r="K145" s="269">
        <v>0</v>
      </c>
      <c r="L145" s="269">
        <v>0</v>
      </c>
      <c r="M145" s="269">
        <v>0</v>
      </c>
      <c r="N145" s="269">
        <v>0</v>
      </c>
      <c r="O145" s="269">
        <v>0</v>
      </c>
      <c r="P145" s="271" t="e">
        <f t="shared" ref="P145:P152" si="29">K145/F145</f>
        <v>#DIV/0!</v>
      </c>
    </row>
    <row r="146" spans="1:16" x14ac:dyDescent="0.25">
      <c r="A146" s="272"/>
      <c r="B146" s="195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71"/>
    </row>
    <row r="147" spans="1:16" x14ac:dyDescent="0.25">
      <c r="A147" s="272"/>
      <c r="B147" s="195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71"/>
    </row>
    <row r="148" spans="1:16" x14ac:dyDescent="0.25">
      <c r="A148" s="272"/>
      <c r="B148" s="195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71"/>
    </row>
    <row r="149" spans="1:16" ht="14.25" customHeight="1" x14ac:dyDescent="0.25">
      <c r="A149" s="272"/>
      <c r="B149" s="195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71"/>
    </row>
    <row r="150" spans="1:16" ht="15" hidden="1" customHeight="1" x14ac:dyDescent="0.25">
      <c r="A150" s="272"/>
      <c r="B150" s="195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71"/>
    </row>
    <row r="151" spans="1:16" ht="15" hidden="1" customHeight="1" x14ac:dyDescent="0.25">
      <c r="A151" s="272"/>
      <c r="B151" s="195"/>
      <c r="C151" s="269"/>
      <c r="D151" s="269"/>
      <c r="E151" s="276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81"/>
    </row>
    <row r="152" spans="1:16" x14ac:dyDescent="0.25">
      <c r="A152" s="272" t="s">
        <v>155</v>
      </c>
      <c r="B152" s="195" t="s">
        <v>79</v>
      </c>
      <c r="C152" s="269">
        <v>0</v>
      </c>
      <c r="D152" s="269">
        <v>0</v>
      </c>
      <c r="E152" s="269" t="e">
        <f t="shared" ref="E152" si="30">D152/C152</f>
        <v>#DIV/0!</v>
      </c>
      <c r="F152" s="269">
        <v>0</v>
      </c>
      <c r="G152" s="269">
        <v>0</v>
      </c>
      <c r="H152" s="269">
        <v>0</v>
      </c>
      <c r="I152" s="269">
        <v>0</v>
      </c>
      <c r="J152" s="269">
        <v>0</v>
      </c>
      <c r="K152" s="269">
        <v>0</v>
      </c>
      <c r="L152" s="269">
        <v>0</v>
      </c>
      <c r="M152" s="269">
        <v>0</v>
      </c>
      <c r="N152" s="269">
        <v>0</v>
      </c>
      <c r="O152" s="269">
        <v>0</v>
      </c>
      <c r="P152" s="271" t="e">
        <f t="shared" si="29"/>
        <v>#DIV/0!</v>
      </c>
    </row>
    <row r="153" spans="1:16" x14ac:dyDescent="0.25">
      <c r="A153" s="272"/>
      <c r="B153" s="195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71"/>
    </row>
    <row r="154" spans="1:16" x14ac:dyDescent="0.25">
      <c r="A154" s="272"/>
      <c r="B154" s="195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71"/>
    </row>
    <row r="155" spans="1:16" x14ac:dyDescent="0.25">
      <c r="A155" s="272"/>
      <c r="B155" s="195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71"/>
    </row>
    <row r="156" spans="1:16" x14ac:dyDescent="0.25">
      <c r="A156" s="272"/>
      <c r="B156" s="195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71"/>
    </row>
    <row r="157" spans="1:16" ht="5.25" customHeight="1" x14ac:dyDescent="0.25">
      <c r="A157" s="272"/>
      <c r="B157" s="195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71"/>
    </row>
    <row r="158" spans="1:16" ht="15" hidden="1" customHeight="1" x14ac:dyDescent="0.25">
      <c r="A158" s="272"/>
      <c r="B158" s="195"/>
      <c r="C158" s="269"/>
      <c r="D158" s="269"/>
      <c r="E158" s="276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81"/>
    </row>
    <row r="159" spans="1:16" x14ac:dyDescent="0.25">
      <c r="A159" s="272" t="s">
        <v>344</v>
      </c>
      <c r="B159" s="195" t="s">
        <v>80</v>
      </c>
      <c r="C159" s="269">
        <v>1</v>
      </c>
      <c r="D159" s="269">
        <v>1</v>
      </c>
      <c r="E159" s="269">
        <f t="shared" ref="E159" si="31">D159/C159</f>
        <v>1</v>
      </c>
      <c r="F159" s="269">
        <f>F166+F173+F180+F187+F193</f>
        <v>71.3</v>
      </c>
      <c r="G159" s="269">
        <f t="shared" ref="G159:O159" si="32">G166+G173+G180+G187+G193</f>
        <v>0</v>
      </c>
      <c r="H159" s="269">
        <f t="shared" si="32"/>
        <v>0</v>
      </c>
      <c r="I159" s="269">
        <f t="shared" si="32"/>
        <v>71.3</v>
      </c>
      <c r="J159" s="269">
        <f t="shared" si="32"/>
        <v>0</v>
      </c>
      <c r="K159" s="269">
        <f t="shared" si="32"/>
        <v>30.6</v>
      </c>
      <c r="L159" s="269">
        <f t="shared" si="32"/>
        <v>0</v>
      </c>
      <c r="M159" s="269">
        <f t="shared" si="32"/>
        <v>0</v>
      </c>
      <c r="N159" s="269">
        <f t="shared" si="32"/>
        <v>30.6</v>
      </c>
      <c r="O159" s="269">
        <f t="shared" si="32"/>
        <v>0</v>
      </c>
      <c r="P159" s="271">
        <f t="shared" ref="P159" si="33">K159/F159</f>
        <v>0.42917251051893412</v>
      </c>
    </row>
    <row r="160" spans="1:16" x14ac:dyDescent="0.25">
      <c r="A160" s="272"/>
      <c r="B160" s="195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71"/>
    </row>
    <row r="161" spans="1:16" x14ac:dyDescent="0.25">
      <c r="A161" s="272"/>
      <c r="B161" s="195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71"/>
    </row>
    <row r="162" spans="1:16" x14ac:dyDescent="0.25">
      <c r="A162" s="272"/>
      <c r="B162" s="195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71"/>
    </row>
    <row r="163" spans="1:16" ht="3.75" customHeight="1" x14ac:dyDescent="0.25">
      <c r="A163" s="272"/>
      <c r="B163" s="195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71"/>
    </row>
    <row r="164" spans="1:16" ht="15" hidden="1" customHeight="1" x14ac:dyDescent="0.25">
      <c r="A164" s="272"/>
      <c r="B164" s="195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71"/>
    </row>
    <row r="165" spans="1:16" ht="15" hidden="1" customHeight="1" x14ac:dyDescent="0.25">
      <c r="A165" s="272"/>
      <c r="B165" s="195"/>
      <c r="C165" s="269"/>
      <c r="D165" s="269"/>
      <c r="E165" s="276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81"/>
    </row>
    <row r="166" spans="1:16" x14ac:dyDescent="0.25">
      <c r="A166" s="272" t="s">
        <v>345</v>
      </c>
      <c r="B166" s="195" t="s">
        <v>81</v>
      </c>
      <c r="C166" s="269">
        <v>3</v>
      </c>
      <c r="D166" s="269">
        <v>3</v>
      </c>
      <c r="E166" s="269">
        <f t="shared" ref="E166" si="34">D166/C166</f>
        <v>1</v>
      </c>
      <c r="F166" s="269">
        <v>54</v>
      </c>
      <c r="G166" s="269">
        <v>0</v>
      </c>
      <c r="H166" s="269">
        <v>0</v>
      </c>
      <c r="I166" s="269">
        <v>54</v>
      </c>
      <c r="J166" s="269">
        <v>0</v>
      </c>
      <c r="K166" s="269">
        <v>13.3</v>
      </c>
      <c r="L166" s="269">
        <v>0</v>
      </c>
      <c r="M166" s="269">
        <v>0</v>
      </c>
      <c r="N166" s="269">
        <v>13.3</v>
      </c>
      <c r="O166" s="269">
        <v>0</v>
      </c>
      <c r="P166" s="271">
        <f t="shared" ref="P166:P173" si="35">K166/F166</f>
        <v>0.24629629629629632</v>
      </c>
    </row>
    <row r="167" spans="1:16" x14ac:dyDescent="0.25">
      <c r="A167" s="272"/>
      <c r="B167" s="195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71"/>
    </row>
    <row r="168" spans="1:16" x14ac:dyDescent="0.25">
      <c r="A168" s="272"/>
      <c r="B168" s="195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71"/>
    </row>
    <row r="169" spans="1:16" ht="6.75" customHeight="1" x14ac:dyDescent="0.25">
      <c r="A169" s="272"/>
      <c r="B169" s="195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71"/>
    </row>
    <row r="170" spans="1:16" ht="8.25" hidden="1" customHeight="1" x14ac:dyDescent="0.25">
      <c r="A170" s="272"/>
      <c r="B170" s="195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71"/>
    </row>
    <row r="171" spans="1:16" ht="15" hidden="1" customHeight="1" x14ac:dyDescent="0.25">
      <c r="A171" s="272"/>
      <c r="B171" s="195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71"/>
    </row>
    <row r="172" spans="1:16" ht="15" hidden="1" customHeight="1" x14ac:dyDescent="0.25">
      <c r="A172" s="272"/>
      <c r="B172" s="195"/>
      <c r="C172" s="269"/>
      <c r="D172" s="269"/>
      <c r="E172" s="276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81"/>
    </row>
    <row r="173" spans="1:16" x14ac:dyDescent="0.25">
      <c r="A173" s="272" t="s">
        <v>346</v>
      </c>
      <c r="B173" s="195" t="s">
        <v>82</v>
      </c>
      <c r="C173" s="269">
        <v>0</v>
      </c>
      <c r="D173" s="269">
        <v>0</v>
      </c>
      <c r="E173" s="269" t="e">
        <f t="shared" ref="E173" si="36">D173/C173</f>
        <v>#DIV/0!</v>
      </c>
      <c r="F173" s="269">
        <v>0</v>
      </c>
      <c r="G173" s="269">
        <v>0</v>
      </c>
      <c r="H173" s="269">
        <v>0</v>
      </c>
      <c r="I173" s="269">
        <v>0</v>
      </c>
      <c r="J173" s="269">
        <v>0</v>
      </c>
      <c r="K173" s="269">
        <v>0</v>
      </c>
      <c r="L173" s="269">
        <v>0</v>
      </c>
      <c r="M173" s="269">
        <v>0</v>
      </c>
      <c r="N173" s="269">
        <v>0</v>
      </c>
      <c r="O173" s="269">
        <v>0</v>
      </c>
      <c r="P173" s="271" t="e">
        <f t="shared" si="35"/>
        <v>#DIV/0!</v>
      </c>
    </row>
    <row r="174" spans="1:16" x14ac:dyDescent="0.25">
      <c r="A174" s="272"/>
      <c r="B174" s="195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71"/>
    </row>
    <row r="175" spans="1:16" ht="14.25" customHeight="1" x14ac:dyDescent="0.25">
      <c r="A175" s="272"/>
      <c r="B175" s="195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71"/>
    </row>
    <row r="176" spans="1:16" ht="12" hidden="1" customHeight="1" x14ac:dyDescent="0.25">
      <c r="A176" s="272"/>
      <c r="B176" s="195"/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269"/>
      <c r="O176" s="269"/>
      <c r="P176" s="271"/>
    </row>
    <row r="177" spans="1:16" hidden="1" x14ac:dyDescent="0.25">
      <c r="A177" s="272"/>
      <c r="B177" s="195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71"/>
    </row>
    <row r="178" spans="1:16" hidden="1" x14ac:dyDescent="0.25">
      <c r="A178" s="272"/>
      <c r="B178" s="195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69"/>
      <c r="P178" s="271"/>
    </row>
    <row r="179" spans="1:16" hidden="1" x14ac:dyDescent="0.25">
      <c r="A179" s="272"/>
      <c r="B179" s="195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  <c r="O179" s="269"/>
      <c r="P179" s="271"/>
    </row>
    <row r="180" spans="1:16" x14ac:dyDescent="0.25">
      <c r="A180" s="285" t="s">
        <v>83</v>
      </c>
      <c r="B180" s="195" t="s">
        <v>84</v>
      </c>
      <c r="C180" s="269">
        <v>1</v>
      </c>
      <c r="D180" s="269">
        <v>1</v>
      </c>
      <c r="E180" s="269">
        <f t="shared" ref="E180" si="37">D180/C180</f>
        <v>1</v>
      </c>
      <c r="F180" s="269">
        <v>0.7</v>
      </c>
      <c r="G180" s="269">
        <v>0</v>
      </c>
      <c r="H180" s="269">
        <v>0</v>
      </c>
      <c r="I180" s="269">
        <v>0.7</v>
      </c>
      <c r="J180" s="269">
        <v>0</v>
      </c>
      <c r="K180" s="269">
        <v>0.7</v>
      </c>
      <c r="L180" s="269">
        <v>0</v>
      </c>
      <c r="M180" s="269">
        <v>0</v>
      </c>
      <c r="N180" s="269">
        <v>0.7</v>
      </c>
      <c r="O180" s="269">
        <v>0</v>
      </c>
      <c r="P180" s="271">
        <f t="shared" ref="P180" si="38">K180/F180</f>
        <v>1</v>
      </c>
    </row>
    <row r="181" spans="1:16" x14ac:dyDescent="0.25">
      <c r="A181" s="285"/>
      <c r="B181" s="195"/>
      <c r="C181" s="269"/>
      <c r="D181" s="269"/>
      <c r="E181" s="269"/>
      <c r="F181" s="269"/>
      <c r="G181" s="269"/>
      <c r="H181" s="269"/>
      <c r="I181" s="269"/>
      <c r="J181" s="269"/>
      <c r="K181" s="269"/>
      <c r="L181" s="269"/>
      <c r="M181" s="269"/>
      <c r="N181" s="269"/>
      <c r="O181" s="269"/>
      <c r="P181" s="271"/>
    </row>
    <row r="182" spans="1:16" x14ac:dyDescent="0.25">
      <c r="A182" s="285"/>
      <c r="B182" s="195"/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269"/>
      <c r="O182" s="269"/>
      <c r="P182" s="271"/>
    </row>
    <row r="183" spans="1:16" ht="9" customHeight="1" x14ac:dyDescent="0.25">
      <c r="A183" s="285"/>
      <c r="B183" s="195"/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269"/>
      <c r="O183" s="269"/>
      <c r="P183" s="271"/>
    </row>
    <row r="184" spans="1:16" hidden="1" x14ac:dyDescent="0.25">
      <c r="A184" s="285"/>
      <c r="B184" s="195"/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69"/>
      <c r="N184" s="269"/>
      <c r="O184" s="269"/>
      <c r="P184" s="271"/>
    </row>
    <row r="185" spans="1:16" hidden="1" x14ac:dyDescent="0.25">
      <c r="A185" s="285"/>
      <c r="B185" s="195"/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69"/>
      <c r="N185" s="269"/>
      <c r="O185" s="269"/>
      <c r="P185" s="271"/>
    </row>
    <row r="186" spans="1:16" hidden="1" x14ac:dyDescent="0.25">
      <c r="A186" s="285"/>
      <c r="B186" s="195"/>
      <c r="C186" s="269"/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71"/>
    </row>
    <row r="187" spans="1:16" ht="15" customHeight="1" x14ac:dyDescent="0.25">
      <c r="A187" s="272" t="s">
        <v>347</v>
      </c>
      <c r="B187" s="195" t="s">
        <v>316</v>
      </c>
      <c r="C187" s="269">
        <v>1</v>
      </c>
      <c r="D187" s="269">
        <v>1</v>
      </c>
      <c r="E187" s="269">
        <f>D187/C187</f>
        <v>1</v>
      </c>
      <c r="F187" s="269">
        <v>15</v>
      </c>
      <c r="G187" s="269">
        <v>0</v>
      </c>
      <c r="H187" s="269">
        <v>0</v>
      </c>
      <c r="I187" s="269">
        <v>15</v>
      </c>
      <c r="J187" s="269">
        <v>0</v>
      </c>
      <c r="K187" s="269">
        <v>15</v>
      </c>
      <c r="L187" s="269">
        <v>0</v>
      </c>
      <c r="M187" s="269">
        <v>0</v>
      </c>
      <c r="N187" s="269">
        <v>15</v>
      </c>
      <c r="O187" s="269">
        <v>0</v>
      </c>
      <c r="P187" s="271">
        <f>K187/F187</f>
        <v>1</v>
      </c>
    </row>
    <row r="188" spans="1:16" ht="15" customHeight="1" x14ac:dyDescent="0.25">
      <c r="A188" s="272"/>
      <c r="B188" s="195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71"/>
    </row>
    <row r="189" spans="1:16" ht="15" customHeight="1" x14ac:dyDescent="0.25">
      <c r="A189" s="272"/>
      <c r="B189" s="195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71"/>
    </row>
    <row r="190" spans="1:16" ht="12" customHeight="1" x14ac:dyDescent="0.25">
      <c r="A190" s="272"/>
      <c r="B190" s="195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71"/>
    </row>
    <row r="191" spans="1:16" ht="15" hidden="1" customHeight="1" x14ac:dyDescent="0.25">
      <c r="A191" s="272"/>
      <c r="B191" s="195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71"/>
    </row>
    <row r="192" spans="1:16" ht="30" customHeight="1" x14ac:dyDescent="0.25">
      <c r="A192" s="272"/>
      <c r="B192" s="195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71"/>
    </row>
    <row r="193" spans="1:16" x14ac:dyDescent="0.25">
      <c r="A193" s="272" t="s">
        <v>348</v>
      </c>
      <c r="B193" s="195" t="s">
        <v>317</v>
      </c>
      <c r="C193" s="269">
        <v>1</v>
      </c>
      <c r="D193" s="269">
        <v>1</v>
      </c>
      <c r="E193" s="269">
        <f>D193/C193</f>
        <v>1</v>
      </c>
      <c r="F193" s="269">
        <v>1.6</v>
      </c>
      <c r="G193" s="269">
        <v>0</v>
      </c>
      <c r="H193" s="269">
        <v>0</v>
      </c>
      <c r="I193" s="269">
        <v>1.6</v>
      </c>
      <c r="J193" s="269">
        <v>0</v>
      </c>
      <c r="K193" s="269">
        <v>1.6</v>
      </c>
      <c r="L193" s="269">
        <v>0</v>
      </c>
      <c r="M193" s="269">
        <v>0</v>
      </c>
      <c r="N193" s="269">
        <v>1.6</v>
      </c>
      <c r="O193" s="269">
        <v>0</v>
      </c>
      <c r="P193" s="271">
        <f>K193/F193</f>
        <v>1</v>
      </c>
    </row>
    <row r="194" spans="1:16" x14ac:dyDescent="0.25">
      <c r="A194" s="272"/>
      <c r="B194" s="195"/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71"/>
    </row>
    <row r="195" spans="1:16" x14ac:dyDescent="0.25">
      <c r="A195" s="272"/>
      <c r="B195" s="195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  <c r="P195" s="271"/>
    </row>
    <row r="196" spans="1:16" x14ac:dyDescent="0.25">
      <c r="A196" s="272"/>
      <c r="B196" s="195"/>
      <c r="C196" s="269"/>
      <c r="D196" s="269"/>
      <c r="E196" s="269"/>
      <c r="F196" s="269"/>
      <c r="G196" s="269"/>
      <c r="H196" s="269"/>
      <c r="I196" s="269"/>
      <c r="J196" s="269"/>
      <c r="K196" s="269"/>
      <c r="L196" s="269"/>
      <c r="M196" s="269"/>
      <c r="N196" s="269"/>
      <c r="O196" s="269"/>
      <c r="P196" s="271"/>
    </row>
    <row r="197" spans="1:16" ht="5.25" customHeight="1" x14ac:dyDescent="0.25">
      <c r="A197" s="272"/>
      <c r="B197" s="195"/>
      <c r="C197" s="269"/>
      <c r="D197" s="269"/>
      <c r="E197" s="269"/>
      <c r="F197" s="269"/>
      <c r="G197" s="269"/>
      <c r="H197" s="269"/>
      <c r="I197" s="269"/>
      <c r="J197" s="269"/>
      <c r="K197" s="269"/>
      <c r="L197" s="269"/>
      <c r="M197" s="269"/>
      <c r="N197" s="269"/>
      <c r="O197" s="269"/>
      <c r="P197" s="271"/>
    </row>
    <row r="198" spans="1:16" ht="15" hidden="1" customHeight="1" x14ac:dyDescent="0.25">
      <c r="A198" s="272"/>
      <c r="B198" s="195"/>
      <c r="C198" s="269"/>
      <c r="D198" s="269"/>
      <c r="E198" s="269"/>
      <c r="F198" s="269"/>
      <c r="G198" s="269"/>
      <c r="H198" s="269"/>
      <c r="I198" s="269"/>
      <c r="J198" s="269"/>
      <c r="K198" s="269"/>
      <c r="L198" s="269"/>
      <c r="M198" s="269"/>
      <c r="N198" s="269"/>
      <c r="O198" s="269"/>
      <c r="P198" s="291"/>
    </row>
    <row r="199" spans="1:16" ht="15" customHeight="1" x14ac:dyDescent="0.25">
      <c r="A199" s="285" t="s">
        <v>9</v>
      </c>
      <c r="B199" s="195" t="s">
        <v>85</v>
      </c>
      <c r="C199" s="269">
        <f>C206</f>
        <v>5</v>
      </c>
      <c r="D199" s="269">
        <f t="shared" ref="D199:P199" si="39">D206</f>
        <v>5</v>
      </c>
      <c r="E199" s="269">
        <f t="shared" si="39"/>
        <v>1</v>
      </c>
      <c r="F199" s="269">
        <f t="shared" si="39"/>
        <v>529</v>
      </c>
      <c r="G199" s="269">
        <f t="shared" si="39"/>
        <v>0</v>
      </c>
      <c r="H199" s="269">
        <f t="shared" si="39"/>
        <v>0</v>
      </c>
      <c r="I199" s="269">
        <f t="shared" si="39"/>
        <v>529</v>
      </c>
      <c r="J199" s="269">
        <f t="shared" si="39"/>
        <v>0</v>
      </c>
      <c r="K199" s="269">
        <f t="shared" si="39"/>
        <v>524.20000000000005</v>
      </c>
      <c r="L199" s="269">
        <f t="shared" si="39"/>
        <v>0</v>
      </c>
      <c r="M199" s="269">
        <f t="shared" si="39"/>
        <v>0</v>
      </c>
      <c r="N199" s="269">
        <f t="shared" si="39"/>
        <v>524.20000000000005</v>
      </c>
      <c r="O199" s="292">
        <f t="shared" si="39"/>
        <v>0</v>
      </c>
      <c r="P199" s="271">
        <f t="shared" si="39"/>
        <v>0.99092627599243865</v>
      </c>
    </row>
    <row r="200" spans="1:16" ht="15" customHeight="1" x14ac:dyDescent="0.25">
      <c r="A200" s="285"/>
      <c r="B200" s="195"/>
      <c r="C200" s="269"/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69"/>
      <c r="O200" s="292"/>
      <c r="P200" s="271"/>
    </row>
    <row r="201" spans="1:16" ht="15" customHeight="1" x14ac:dyDescent="0.25">
      <c r="A201" s="285"/>
      <c r="B201" s="195"/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92"/>
      <c r="P201" s="271"/>
    </row>
    <row r="202" spans="1:16" ht="15" customHeight="1" x14ac:dyDescent="0.25">
      <c r="A202" s="285"/>
      <c r="B202" s="195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92"/>
      <c r="P202" s="271"/>
    </row>
    <row r="203" spans="1:16" ht="15" customHeight="1" x14ac:dyDescent="0.25">
      <c r="A203" s="285"/>
      <c r="B203" s="195"/>
      <c r="C203" s="269"/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92"/>
      <c r="P203" s="271"/>
    </row>
    <row r="204" spans="1:16" ht="3.75" customHeight="1" x14ac:dyDescent="0.25">
      <c r="A204" s="285"/>
      <c r="B204" s="195"/>
      <c r="C204" s="269"/>
      <c r="D204" s="269"/>
      <c r="E204" s="269"/>
      <c r="F204" s="269"/>
      <c r="G204" s="269"/>
      <c r="H204" s="269"/>
      <c r="I204" s="269"/>
      <c r="J204" s="269"/>
      <c r="K204" s="269"/>
      <c r="L204" s="269"/>
      <c r="M204" s="269"/>
      <c r="N204" s="269"/>
      <c r="O204" s="292"/>
      <c r="P204" s="271"/>
    </row>
    <row r="205" spans="1:16" ht="7.5" customHeight="1" x14ac:dyDescent="0.25">
      <c r="A205" s="285"/>
      <c r="B205" s="195"/>
      <c r="C205" s="269"/>
      <c r="D205" s="269"/>
      <c r="E205" s="269"/>
      <c r="F205" s="269"/>
      <c r="G205" s="269"/>
      <c r="H205" s="269"/>
      <c r="I205" s="269"/>
      <c r="J205" s="269"/>
      <c r="K205" s="269"/>
      <c r="L205" s="269"/>
      <c r="M205" s="269"/>
      <c r="N205" s="269"/>
      <c r="O205" s="292"/>
      <c r="P205" s="271"/>
    </row>
    <row r="206" spans="1:16" x14ac:dyDescent="0.25">
      <c r="A206" s="272" t="s">
        <v>349</v>
      </c>
      <c r="B206" s="195" t="s">
        <v>86</v>
      </c>
      <c r="C206" s="269">
        <v>5</v>
      </c>
      <c r="D206" s="269">
        <v>5</v>
      </c>
      <c r="E206" s="269">
        <f>D206/C206</f>
        <v>1</v>
      </c>
      <c r="F206" s="269">
        <v>529</v>
      </c>
      <c r="G206" s="269">
        <v>0</v>
      </c>
      <c r="H206" s="269">
        <v>0</v>
      </c>
      <c r="I206" s="269">
        <v>529</v>
      </c>
      <c r="J206" s="269">
        <v>0</v>
      </c>
      <c r="K206" s="269">
        <v>524.20000000000005</v>
      </c>
      <c r="L206" s="269">
        <v>0</v>
      </c>
      <c r="M206" s="269">
        <v>0</v>
      </c>
      <c r="N206" s="269">
        <v>524.20000000000005</v>
      </c>
      <c r="O206" s="269">
        <v>0</v>
      </c>
      <c r="P206" s="290">
        <f>K206/F206</f>
        <v>0.99092627599243865</v>
      </c>
    </row>
    <row r="207" spans="1:16" x14ac:dyDescent="0.25">
      <c r="A207" s="272"/>
      <c r="B207" s="195"/>
      <c r="C207" s="269"/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71"/>
    </row>
    <row r="208" spans="1:16" x14ac:dyDescent="0.25">
      <c r="A208" s="272"/>
      <c r="B208" s="195"/>
      <c r="C208" s="269"/>
      <c r="D208" s="269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69"/>
      <c r="P208" s="271"/>
    </row>
    <row r="209" spans="1:16" ht="8.25" customHeight="1" x14ac:dyDescent="0.25">
      <c r="A209" s="272"/>
      <c r="B209" s="195"/>
      <c r="C209" s="269"/>
      <c r="D209" s="269"/>
      <c r="E209" s="269"/>
      <c r="F209" s="269"/>
      <c r="G209" s="269"/>
      <c r="H209" s="269"/>
      <c r="I209" s="269"/>
      <c r="J209" s="269"/>
      <c r="K209" s="269"/>
      <c r="L209" s="269"/>
      <c r="M209" s="269"/>
      <c r="N209" s="269"/>
      <c r="O209" s="269"/>
      <c r="P209" s="271"/>
    </row>
    <row r="210" spans="1:16" ht="7.5" hidden="1" customHeight="1" x14ac:dyDescent="0.25">
      <c r="A210" s="272"/>
      <c r="B210" s="195"/>
      <c r="C210" s="269"/>
      <c r="D210" s="269"/>
      <c r="E210" s="269"/>
      <c r="F210" s="269"/>
      <c r="G210" s="269"/>
      <c r="H210" s="269"/>
      <c r="I210" s="269"/>
      <c r="J210" s="269"/>
      <c r="K210" s="269"/>
      <c r="L210" s="269"/>
      <c r="M210" s="269"/>
      <c r="N210" s="269"/>
      <c r="O210" s="269"/>
      <c r="P210" s="271"/>
    </row>
    <row r="211" spans="1:16" hidden="1" x14ac:dyDescent="0.25">
      <c r="A211" s="272"/>
      <c r="B211" s="195"/>
      <c r="C211" s="269"/>
      <c r="D211" s="269"/>
      <c r="E211" s="269"/>
      <c r="F211" s="269"/>
      <c r="G211" s="269"/>
      <c r="H211" s="269"/>
      <c r="I211" s="269"/>
      <c r="J211" s="269"/>
      <c r="K211" s="269"/>
      <c r="L211" s="269"/>
      <c r="M211" s="269"/>
      <c r="N211" s="269"/>
      <c r="O211" s="269"/>
      <c r="P211" s="271"/>
    </row>
    <row r="212" spans="1:16" hidden="1" x14ac:dyDescent="0.25">
      <c r="A212" s="272"/>
      <c r="B212" s="195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  <c r="P212" s="271"/>
    </row>
    <row r="213" spans="1:16" x14ac:dyDescent="0.25">
      <c r="A213" s="285" t="s">
        <v>10</v>
      </c>
      <c r="B213" s="195" t="s">
        <v>87</v>
      </c>
      <c r="C213" s="269">
        <v>1</v>
      </c>
      <c r="D213" s="269">
        <v>1</v>
      </c>
      <c r="E213" s="269">
        <f>D213/C213</f>
        <v>1</v>
      </c>
      <c r="F213" s="269">
        <f>F220</f>
        <v>60</v>
      </c>
      <c r="G213" s="269">
        <f t="shared" ref="G213:O213" si="40">G220</f>
        <v>0</v>
      </c>
      <c r="H213" s="269">
        <f t="shared" si="40"/>
        <v>0</v>
      </c>
      <c r="I213" s="269">
        <f t="shared" si="40"/>
        <v>60</v>
      </c>
      <c r="J213" s="269">
        <f t="shared" si="40"/>
        <v>0</v>
      </c>
      <c r="K213" s="269">
        <f t="shared" si="40"/>
        <v>84.1</v>
      </c>
      <c r="L213" s="269">
        <f t="shared" si="40"/>
        <v>0</v>
      </c>
      <c r="M213" s="269">
        <f t="shared" si="40"/>
        <v>0</v>
      </c>
      <c r="N213" s="269">
        <f t="shared" si="40"/>
        <v>84.1</v>
      </c>
      <c r="O213" s="269">
        <f t="shared" si="40"/>
        <v>0</v>
      </c>
      <c r="P213" s="271">
        <f>K213/F213</f>
        <v>1.4016666666666666</v>
      </c>
    </row>
    <row r="214" spans="1:16" x14ac:dyDescent="0.25">
      <c r="A214" s="285"/>
      <c r="B214" s="195"/>
      <c r="C214" s="269"/>
      <c r="D214" s="269"/>
      <c r="E214" s="269"/>
      <c r="F214" s="269"/>
      <c r="G214" s="269"/>
      <c r="H214" s="269"/>
      <c r="I214" s="269"/>
      <c r="J214" s="269"/>
      <c r="K214" s="269"/>
      <c r="L214" s="269"/>
      <c r="M214" s="269"/>
      <c r="N214" s="269"/>
      <c r="O214" s="269"/>
      <c r="P214" s="271"/>
    </row>
    <row r="215" spans="1:16" x14ac:dyDescent="0.25">
      <c r="A215" s="285"/>
      <c r="B215" s="195"/>
      <c r="C215" s="269"/>
      <c r="D215" s="269"/>
      <c r="E215" s="269"/>
      <c r="F215" s="269"/>
      <c r="G215" s="269"/>
      <c r="H215" s="269"/>
      <c r="I215" s="269"/>
      <c r="J215" s="269"/>
      <c r="K215" s="269"/>
      <c r="L215" s="269"/>
      <c r="M215" s="269"/>
      <c r="N215" s="269"/>
      <c r="O215" s="269"/>
      <c r="P215" s="271"/>
    </row>
    <row r="216" spans="1:16" x14ac:dyDescent="0.25">
      <c r="A216" s="285"/>
      <c r="B216" s="195"/>
      <c r="C216" s="269"/>
      <c r="D216" s="269"/>
      <c r="E216" s="269"/>
      <c r="F216" s="269"/>
      <c r="G216" s="269"/>
      <c r="H216" s="269"/>
      <c r="I216" s="269"/>
      <c r="J216" s="269"/>
      <c r="K216" s="269"/>
      <c r="L216" s="269"/>
      <c r="M216" s="269"/>
      <c r="N216" s="269"/>
      <c r="O216" s="269"/>
      <c r="P216" s="271"/>
    </row>
    <row r="217" spans="1:16" x14ac:dyDescent="0.25">
      <c r="A217" s="285"/>
      <c r="B217" s="195"/>
      <c r="C217" s="269"/>
      <c r="D217" s="269"/>
      <c r="E217" s="269"/>
      <c r="F217" s="269"/>
      <c r="G217" s="269"/>
      <c r="H217" s="269"/>
      <c r="I217" s="269"/>
      <c r="J217" s="269"/>
      <c r="K217" s="269"/>
      <c r="L217" s="269"/>
      <c r="M217" s="269"/>
      <c r="N217" s="269"/>
      <c r="O217" s="269"/>
      <c r="P217" s="271"/>
    </row>
    <row r="218" spans="1:16" ht="5.25" customHeight="1" x14ac:dyDescent="0.25">
      <c r="A218" s="285"/>
      <c r="B218" s="195"/>
      <c r="C218" s="269"/>
      <c r="D218" s="269"/>
      <c r="E218" s="269"/>
      <c r="F218" s="269"/>
      <c r="G218" s="269"/>
      <c r="H218" s="269"/>
      <c r="I218" s="269"/>
      <c r="J218" s="269"/>
      <c r="K218" s="269"/>
      <c r="L218" s="269"/>
      <c r="M218" s="269"/>
      <c r="N218" s="269"/>
      <c r="O218" s="269"/>
      <c r="P218" s="271"/>
    </row>
    <row r="219" spans="1:16" ht="9" customHeight="1" x14ac:dyDescent="0.25">
      <c r="A219" s="285"/>
      <c r="B219" s="195"/>
      <c r="C219" s="269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71"/>
    </row>
    <row r="220" spans="1:16" x14ac:dyDescent="0.25">
      <c r="A220" s="285" t="s">
        <v>88</v>
      </c>
      <c r="B220" s="195" t="s">
        <v>89</v>
      </c>
      <c r="C220" s="269">
        <v>1</v>
      </c>
      <c r="D220" s="269">
        <v>1</v>
      </c>
      <c r="E220" s="269">
        <f>D220/C220</f>
        <v>1</v>
      </c>
      <c r="F220" s="269">
        <v>60</v>
      </c>
      <c r="G220" s="269">
        <v>0</v>
      </c>
      <c r="H220" s="269">
        <v>0</v>
      </c>
      <c r="I220" s="269">
        <v>60</v>
      </c>
      <c r="J220" s="269">
        <v>0</v>
      </c>
      <c r="K220" s="269">
        <v>84.1</v>
      </c>
      <c r="L220" s="269">
        <v>0</v>
      </c>
      <c r="M220" s="269">
        <v>0</v>
      </c>
      <c r="N220" s="269">
        <v>84.1</v>
      </c>
      <c r="O220" s="269">
        <v>0</v>
      </c>
      <c r="P220" s="290">
        <f>K220/F220</f>
        <v>1.4016666666666666</v>
      </c>
    </row>
    <row r="221" spans="1:16" x14ac:dyDescent="0.25">
      <c r="A221" s="285"/>
      <c r="B221" s="195"/>
      <c r="C221" s="269"/>
      <c r="D221" s="269"/>
      <c r="E221" s="269"/>
      <c r="F221" s="269"/>
      <c r="G221" s="269"/>
      <c r="H221" s="269"/>
      <c r="I221" s="269"/>
      <c r="J221" s="269"/>
      <c r="K221" s="269"/>
      <c r="L221" s="269"/>
      <c r="M221" s="269"/>
      <c r="N221" s="269"/>
      <c r="O221" s="269"/>
      <c r="P221" s="271"/>
    </row>
    <row r="222" spans="1:16" ht="12.75" customHeight="1" x14ac:dyDescent="0.25">
      <c r="A222" s="285"/>
      <c r="B222" s="195"/>
      <c r="C222" s="269"/>
      <c r="D222" s="269"/>
      <c r="E222" s="269"/>
      <c r="F222" s="269"/>
      <c r="G222" s="269"/>
      <c r="H222" s="269"/>
      <c r="I222" s="269"/>
      <c r="J222" s="269"/>
      <c r="K222" s="269"/>
      <c r="L222" s="269"/>
      <c r="M222" s="269"/>
      <c r="N222" s="269"/>
      <c r="O222" s="269"/>
      <c r="P222" s="271"/>
    </row>
    <row r="223" spans="1:16" ht="15" hidden="1" customHeight="1" x14ac:dyDescent="0.25">
      <c r="A223" s="285"/>
      <c r="B223" s="195"/>
      <c r="C223" s="269"/>
      <c r="D223" s="269"/>
      <c r="E223" s="269"/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71"/>
    </row>
    <row r="224" spans="1:16" ht="15" hidden="1" customHeight="1" x14ac:dyDescent="0.25">
      <c r="A224" s="285"/>
      <c r="B224" s="195"/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71"/>
    </row>
    <row r="225" spans="1:16" ht="15" hidden="1" customHeight="1" x14ac:dyDescent="0.25">
      <c r="A225" s="285"/>
      <c r="B225" s="195"/>
      <c r="C225" s="269"/>
      <c r="D225" s="269"/>
      <c r="E225" s="269"/>
      <c r="F225" s="269"/>
      <c r="G225" s="269"/>
      <c r="H225" s="269"/>
      <c r="I225" s="269"/>
      <c r="J225" s="269"/>
      <c r="K225" s="269"/>
      <c r="L225" s="269"/>
      <c r="M225" s="269"/>
      <c r="N225" s="269"/>
      <c r="O225" s="269"/>
      <c r="P225" s="271"/>
    </row>
    <row r="226" spans="1:16" ht="9" customHeight="1" x14ac:dyDescent="0.25">
      <c r="A226" s="285"/>
      <c r="B226" s="195"/>
      <c r="C226" s="269"/>
      <c r="D226" s="269"/>
      <c r="E226" s="269"/>
      <c r="F226" s="269"/>
      <c r="G226" s="269"/>
      <c r="H226" s="269"/>
      <c r="I226" s="269"/>
      <c r="J226" s="269"/>
      <c r="K226" s="269"/>
      <c r="L226" s="269"/>
      <c r="M226" s="269"/>
      <c r="N226" s="269"/>
      <c r="O226" s="269"/>
      <c r="P226" s="271"/>
    </row>
    <row r="227" spans="1:16" x14ac:dyDescent="0.25">
      <c r="A227" s="285" t="s">
        <v>11</v>
      </c>
      <c r="B227" s="195" t="s">
        <v>90</v>
      </c>
      <c r="C227" s="269">
        <f>C234</f>
        <v>0</v>
      </c>
      <c r="D227" s="269">
        <f>D234</f>
        <v>0</v>
      </c>
      <c r="E227" s="269" t="e">
        <f>D227/C227</f>
        <v>#DIV/0!</v>
      </c>
      <c r="F227" s="269">
        <f>F234</f>
        <v>0</v>
      </c>
      <c r="G227" s="269">
        <f t="shared" ref="G227:O227" si="41">G234</f>
        <v>0</v>
      </c>
      <c r="H227" s="269">
        <f t="shared" si="41"/>
        <v>0</v>
      </c>
      <c r="I227" s="269">
        <f t="shared" si="41"/>
        <v>0</v>
      </c>
      <c r="J227" s="269">
        <f t="shared" si="41"/>
        <v>0</v>
      </c>
      <c r="K227" s="269">
        <f t="shared" si="41"/>
        <v>0</v>
      </c>
      <c r="L227" s="269">
        <f t="shared" si="41"/>
        <v>0</v>
      </c>
      <c r="M227" s="269">
        <f t="shared" si="41"/>
        <v>0</v>
      </c>
      <c r="N227" s="269">
        <f t="shared" si="41"/>
        <v>0</v>
      </c>
      <c r="O227" s="269">
        <f t="shared" si="41"/>
        <v>0</v>
      </c>
      <c r="P227" s="290" t="e">
        <f>K227/F227</f>
        <v>#DIV/0!</v>
      </c>
    </row>
    <row r="228" spans="1:16" x14ac:dyDescent="0.25">
      <c r="A228" s="285"/>
      <c r="B228" s="195"/>
      <c r="C228" s="269"/>
      <c r="D228" s="269"/>
      <c r="E228" s="269"/>
      <c r="F228" s="269"/>
      <c r="G228" s="269"/>
      <c r="H228" s="269"/>
      <c r="I228" s="269"/>
      <c r="J228" s="269"/>
      <c r="K228" s="269"/>
      <c r="L228" s="269"/>
      <c r="M228" s="269"/>
      <c r="N228" s="269"/>
      <c r="O228" s="269"/>
      <c r="P228" s="271"/>
    </row>
    <row r="229" spans="1:16" x14ac:dyDescent="0.25">
      <c r="A229" s="285"/>
      <c r="B229" s="195"/>
      <c r="C229" s="269"/>
      <c r="D229" s="269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71"/>
    </row>
    <row r="230" spans="1:16" x14ac:dyDescent="0.25">
      <c r="A230" s="285"/>
      <c r="B230" s="195"/>
      <c r="C230" s="269"/>
      <c r="D230" s="269"/>
      <c r="E230" s="269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71"/>
    </row>
    <row r="231" spans="1:16" ht="2.25" customHeight="1" x14ac:dyDescent="0.25">
      <c r="A231" s="285"/>
      <c r="B231" s="195"/>
      <c r="C231" s="269"/>
      <c r="D231" s="269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71"/>
    </row>
    <row r="232" spans="1:16" ht="15" hidden="1" customHeight="1" x14ac:dyDescent="0.25">
      <c r="A232" s="285"/>
      <c r="B232" s="195"/>
      <c r="C232" s="269"/>
      <c r="D232" s="269"/>
      <c r="E232" s="269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71"/>
    </row>
    <row r="233" spans="1:16" ht="12.75" customHeight="1" x14ac:dyDescent="0.25">
      <c r="A233" s="285"/>
      <c r="B233" s="195"/>
      <c r="C233" s="269"/>
      <c r="D233" s="269"/>
      <c r="E233" s="269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71"/>
    </row>
    <row r="234" spans="1:16" x14ac:dyDescent="0.25">
      <c r="A234" s="285" t="s">
        <v>91</v>
      </c>
      <c r="B234" s="195" t="s">
        <v>92</v>
      </c>
      <c r="C234" s="269">
        <v>0</v>
      </c>
      <c r="D234" s="269">
        <v>0</v>
      </c>
      <c r="E234" s="269" t="e">
        <f>D234/C234</f>
        <v>#DIV/0!</v>
      </c>
      <c r="F234" s="269">
        <v>0</v>
      </c>
      <c r="G234" s="269">
        <v>0</v>
      </c>
      <c r="H234" s="269">
        <v>0</v>
      </c>
      <c r="I234" s="269">
        <v>0</v>
      </c>
      <c r="J234" s="269">
        <v>0</v>
      </c>
      <c r="K234" s="269">
        <v>0</v>
      </c>
      <c r="L234" s="269">
        <v>0</v>
      </c>
      <c r="M234" s="269">
        <v>0</v>
      </c>
      <c r="N234" s="269">
        <v>0</v>
      </c>
      <c r="O234" s="269">
        <v>0</v>
      </c>
      <c r="P234" s="290" t="e">
        <f>K234/F234</f>
        <v>#DIV/0!</v>
      </c>
    </row>
    <row r="235" spans="1:16" x14ac:dyDescent="0.25">
      <c r="A235" s="285"/>
      <c r="B235" s="195"/>
      <c r="C235" s="269"/>
      <c r="D235" s="269"/>
      <c r="E235" s="269"/>
      <c r="F235" s="269"/>
      <c r="G235" s="269"/>
      <c r="H235" s="269"/>
      <c r="I235" s="269"/>
      <c r="J235" s="269"/>
      <c r="K235" s="269"/>
      <c r="L235" s="269"/>
      <c r="M235" s="269"/>
      <c r="N235" s="269"/>
      <c r="O235" s="269"/>
      <c r="P235" s="271"/>
    </row>
    <row r="236" spans="1:16" x14ac:dyDescent="0.25">
      <c r="A236" s="285"/>
      <c r="B236" s="195"/>
      <c r="C236" s="269"/>
      <c r="D236" s="269"/>
      <c r="E236" s="269"/>
      <c r="F236" s="269"/>
      <c r="G236" s="269"/>
      <c r="H236" s="269"/>
      <c r="I236" s="269"/>
      <c r="J236" s="269"/>
      <c r="K236" s="269"/>
      <c r="L236" s="269"/>
      <c r="M236" s="269"/>
      <c r="N236" s="269"/>
      <c r="O236" s="269"/>
      <c r="P236" s="271"/>
    </row>
    <row r="237" spans="1:16" x14ac:dyDescent="0.25">
      <c r="A237" s="285"/>
      <c r="B237" s="195"/>
      <c r="C237" s="269"/>
      <c r="D237" s="269"/>
      <c r="E237" s="269"/>
      <c r="F237" s="269"/>
      <c r="G237" s="269"/>
      <c r="H237" s="269"/>
      <c r="I237" s="269"/>
      <c r="J237" s="269"/>
      <c r="K237" s="269"/>
      <c r="L237" s="269"/>
      <c r="M237" s="269"/>
      <c r="N237" s="269"/>
      <c r="O237" s="269"/>
      <c r="P237" s="271"/>
    </row>
    <row r="238" spans="1:16" ht="6" customHeight="1" x14ac:dyDescent="0.25">
      <c r="A238" s="285"/>
      <c r="B238" s="195"/>
      <c r="C238" s="269"/>
      <c r="D238" s="269"/>
      <c r="E238" s="269"/>
      <c r="F238" s="269"/>
      <c r="G238" s="269"/>
      <c r="H238" s="269"/>
      <c r="I238" s="269"/>
      <c r="J238" s="269"/>
      <c r="K238" s="269"/>
      <c r="L238" s="269"/>
      <c r="M238" s="269"/>
      <c r="N238" s="269"/>
      <c r="O238" s="269"/>
      <c r="P238" s="271"/>
    </row>
    <row r="239" spans="1:16" ht="5.25" hidden="1" customHeight="1" x14ac:dyDescent="0.25">
      <c r="A239" s="285"/>
      <c r="B239" s="195"/>
      <c r="C239" s="269"/>
      <c r="D239" s="269"/>
      <c r="E239" s="269"/>
      <c r="F239" s="269"/>
      <c r="G239" s="269"/>
      <c r="H239" s="269"/>
      <c r="I239" s="269"/>
      <c r="J239" s="269"/>
      <c r="K239" s="269"/>
      <c r="L239" s="269"/>
      <c r="M239" s="269"/>
      <c r="N239" s="269"/>
      <c r="O239" s="269"/>
      <c r="P239" s="271"/>
    </row>
    <row r="240" spans="1:16" ht="15" hidden="1" customHeight="1" x14ac:dyDescent="0.25">
      <c r="A240" s="285"/>
      <c r="B240" s="195"/>
      <c r="C240" s="269"/>
      <c r="D240" s="269"/>
      <c r="E240" s="269"/>
      <c r="F240" s="269"/>
      <c r="G240" s="269"/>
      <c r="H240" s="269"/>
      <c r="I240" s="269"/>
      <c r="J240" s="269"/>
      <c r="K240" s="269"/>
      <c r="L240" s="269"/>
      <c r="M240" s="269"/>
      <c r="N240" s="269"/>
      <c r="O240" s="269"/>
      <c r="P240" s="271"/>
    </row>
    <row r="241" spans="1:16" ht="15" customHeight="1" x14ac:dyDescent="0.25">
      <c r="A241" s="285" t="s">
        <v>12</v>
      </c>
      <c r="B241" s="195" t="s">
        <v>93</v>
      </c>
      <c r="C241" s="269">
        <v>3</v>
      </c>
      <c r="D241" s="269">
        <v>3</v>
      </c>
      <c r="E241" s="269">
        <f>D241/C241</f>
        <v>1</v>
      </c>
      <c r="F241" s="269">
        <f>F248+F255+F262+F269</f>
        <v>6</v>
      </c>
      <c r="G241" s="269">
        <f t="shared" ref="G241:O241" si="42">G248+G255+G262+G269</f>
        <v>0</v>
      </c>
      <c r="H241" s="269">
        <f t="shared" si="42"/>
        <v>0</v>
      </c>
      <c r="I241" s="269">
        <f t="shared" si="42"/>
        <v>6</v>
      </c>
      <c r="J241" s="269">
        <f t="shared" si="42"/>
        <v>0</v>
      </c>
      <c r="K241" s="269">
        <f t="shared" si="42"/>
        <v>10.8</v>
      </c>
      <c r="L241" s="269">
        <f t="shared" si="42"/>
        <v>0</v>
      </c>
      <c r="M241" s="269">
        <f t="shared" si="42"/>
        <v>0</v>
      </c>
      <c r="N241" s="269">
        <f t="shared" si="42"/>
        <v>10.8</v>
      </c>
      <c r="O241" s="269">
        <f t="shared" si="42"/>
        <v>0</v>
      </c>
      <c r="P241" s="290">
        <f>K241/F241</f>
        <v>1.8</v>
      </c>
    </row>
    <row r="242" spans="1:16" x14ac:dyDescent="0.25">
      <c r="A242" s="285"/>
      <c r="B242" s="195"/>
      <c r="C242" s="269"/>
      <c r="D242" s="269"/>
      <c r="E242" s="269"/>
      <c r="F242" s="269"/>
      <c r="G242" s="269"/>
      <c r="H242" s="269"/>
      <c r="I242" s="269"/>
      <c r="J242" s="269"/>
      <c r="K242" s="269"/>
      <c r="L242" s="269"/>
      <c r="M242" s="269"/>
      <c r="N242" s="269"/>
      <c r="O242" s="269"/>
      <c r="P242" s="271"/>
    </row>
    <row r="243" spans="1:16" ht="12.75" customHeight="1" x14ac:dyDescent="0.25">
      <c r="A243" s="285"/>
      <c r="B243" s="195"/>
      <c r="C243" s="269"/>
      <c r="D243" s="269"/>
      <c r="E243" s="269"/>
      <c r="F243" s="269"/>
      <c r="G243" s="269"/>
      <c r="H243" s="269"/>
      <c r="I243" s="269"/>
      <c r="J243" s="269"/>
      <c r="K243" s="269"/>
      <c r="L243" s="269"/>
      <c r="M243" s="269"/>
      <c r="N243" s="269"/>
      <c r="O243" s="269"/>
      <c r="P243" s="271"/>
    </row>
    <row r="244" spans="1:16" ht="15" hidden="1" customHeight="1" x14ac:dyDescent="0.25">
      <c r="A244" s="285"/>
      <c r="B244" s="195"/>
      <c r="C244" s="269"/>
      <c r="D244" s="269"/>
      <c r="E244" s="269"/>
      <c r="F244" s="269"/>
      <c r="G244" s="269"/>
      <c r="H244" s="269"/>
      <c r="I244" s="269"/>
      <c r="J244" s="269"/>
      <c r="K244" s="269"/>
      <c r="L244" s="269"/>
      <c r="M244" s="269"/>
      <c r="N244" s="269"/>
      <c r="O244" s="269"/>
      <c r="P244" s="271"/>
    </row>
    <row r="245" spans="1:16" ht="12.75" hidden="1" customHeight="1" x14ac:dyDescent="0.25">
      <c r="A245" s="285"/>
      <c r="B245" s="195"/>
      <c r="C245" s="269"/>
      <c r="D245" s="269"/>
      <c r="E245" s="269"/>
      <c r="F245" s="269"/>
      <c r="G245" s="269"/>
      <c r="H245" s="269"/>
      <c r="I245" s="269"/>
      <c r="J245" s="269"/>
      <c r="K245" s="269"/>
      <c r="L245" s="269"/>
      <c r="M245" s="269"/>
      <c r="N245" s="269"/>
      <c r="O245" s="269"/>
      <c r="P245" s="271"/>
    </row>
    <row r="246" spans="1:16" ht="15" hidden="1" customHeight="1" x14ac:dyDescent="0.25">
      <c r="A246" s="285"/>
      <c r="B246" s="195"/>
      <c r="C246" s="269"/>
      <c r="D246" s="269"/>
      <c r="E246" s="269"/>
      <c r="F246" s="269"/>
      <c r="G246" s="269"/>
      <c r="H246" s="269"/>
      <c r="I246" s="269"/>
      <c r="J246" s="269"/>
      <c r="K246" s="269"/>
      <c r="L246" s="269"/>
      <c r="M246" s="269"/>
      <c r="N246" s="269"/>
      <c r="O246" s="269"/>
      <c r="P246" s="271"/>
    </row>
    <row r="247" spans="1:16" ht="12" customHeight="1" x14ac:dyDescent="0.25">
      <c r="A247" s="285"/>
      <c r="B247" s="195"/>
      <c r="C247" s="269"/>
      <c r="D247" s="269"/>
      <c r="E247" s="269"/>
      <c r="F247" s="269"/>
      <c r="G247" s="269"/>
      <c r="H247" s="269"/>
      <c r="I247" s="269"/>
      <c r="J247" s="269"/>
      <c r="K247" s="269"/>
      <c r="L247" s="269"/>
      <c r="M247" s="269"/>
      <c r="N247" s="269"/>
      <c r="O247" s="269"/>
      <c r="P247" s="271"/>
    </row>
    <row r="248" spans="1:16" x14ac:dyDescent="0.25">
      <c r="A248" s="285" t="s">
        <v>94</v>
      </c>
      <c r="B248" s="195" t="s">
        <v>318</v>
      </c>
      <c r="C248" s="269">
        <v>3</v>
      </c>
      <c r="D248" s="269">
        <v>3</v>
      </c>
      <c r="E248" s="269">
        <f>D248/C248</f>
        <v>1</v>
      </c>
      <c r="F248" s="269">
        <v>6</v>
      </c>
      <c r="G248" s="269">
        <v>0</v>
      </c>
      <c r="H248" s="269">
        <v>0</v>
      </c>
      <c r="I248" s="269">
        <v>6</v>
      </c>
      <c r="J248" s="269">
        <v>0</v>
      </c>
      <c r="K248" s="269">
        <v>10.8</v>
      </c>
      <c r="L248" s="269">
        <v>0</v>
      </c>
      <c r="M248" s="269">
        <v>0</v>
      </c>
      <c r="N248" s="269">
        <v>10.8</v>
      </c>
      <c r="O248" s="269">
        <v>0</v>
      </c>
      <c r="P248" s="290">
        <f>K248/F248</f>
        <v>1.8</v>
      </c>
    </row>
    <row r="249" spans="1:16" x14ac:dyDescent="0.25">
      <c r="A249" s="285"/>
      <c r="B249" s="195"/>
      <c r="C249" s="269"/>
      <c r="D249" s="269"/>
      <c r="E249" s="269"/>
      <c r="F249" s="269"/>
      <c r="G249" s="269"/>
      <c r="H249" s="269"/>
      <c r="I249" s="269"/>
      <c r="J249" s="269"/>
      <c r="K249" s="269"/>
      <c r="L249" s="269"/>
      <c r="M249" s="269"/>
      <c r="N249" s="269"/>
      <c r="O249" s="269"/>
      <c r="P249" s="271"/>
    </row>
    <row r="250" spans="1:16" x14ac:dyDescent="0.25">
      <c r="A250" s="285"/>
      <c r="B250" s="195"/>
      <c r="C250" s="269"/>
      <c r="D250" s="269"/>
      <c r="E250" s="269"/>
      <c r="F250" s="269"/>
      <c r="G250" s="269"/>
      <c r="H250" s="269"/>
      <c r="I250" s="269"/>
      <c r="J250" s="269"/>
      <c r="K250" s="269"/>
      <c r="L250" s="269"/>
      <c r="M250" s="269"/>
      <c r="N250" s="269"/>
      <c r="O250" s="269"/>
      <c r="P250" s="271"/>
    </row>
    <row r="251" spans="1:16" x14ac:dyDescent="0.25">
      <c r="A251" s="285"/>
      <c r="B251" s="195"/>
      <c r="C251" s="269"/>
      <c r="D251" s="269"/>
      <c r="E251" s="269"/>
      <c r="F251" s="269"/>
      <c r="G251" s="269"/>
      <c r="H251" s="269"/>
      <c r="I251" s="269"/>
      <c r="J251" s="269"/>
      <c r="K251" s="269"/>
      <c r="L251" s="269"/>
      <c r="M251" s="269"/>
      <c r="N251" s="269"/>
      <c r="O251" s="269"/>
      <c r="P251" s="271"/>
    </row>
    <row r="252" spans="1:16" ht="11.25" customHeight="1" x14ac:dyDescent="0.25">
      <c r="A252" s="285"/>
      <c r="B252" s="195"/>
      <c r="C252" s="269"/>
      <c r="D252" s="269"/>
      <c r="E252" s="269"/>
      <c r="F252" s="269"/>
      <c r="G252" s="269"/>
      <c r="H252" s="269"/>
      <c r="I252" s="269"/>
      <c r="J252" s="269"/>
      <c r="K252" s="269"/>
      <c r="L252" s="269"/>
      <c r="M252" s="269"/>
      <c r="N252" s="269"/>
      <c r="O252" s="269"/>
      <c r="P252" s="271"/>
    </row>
    <row r="253" spans="1:16" ht="15" hidden="1" customHeight="1" x14ac:dyDescent="0.25">
      <c r="A253" s="285"/>
      <c r="B253" s="195"/>
      <c r="C253" s="269"/>
      <c r="D253" s="269"/>
      <c r="E253" s="269"/>
      <c r="F253" s="269"/>
      <c r="G253" s="269"/>
      <c r="H253" s="269"/>
      <c r="I253" s="269"/>
      <c r="J253" s="269"/>
      <c r="K253" s="269"/>
      <c r="L253" s="269"/>
      <c r="M253" s="269"/>
      <c r="N253" s="269"/>
      <c r="O253" s="269"/>
      <c r="P253" s="271"/>
    </row>
    <row r="254" spans="1:16" ht="15" hidden="1" customHeight="1" x14ac:dyDescent="0.25">
      <c r="A254" s="285"/>
      <c r="B254" s="195"/>
      <c r="C254" s="269"/>
      <c r="D254" s="269"/>
      <c r="E254" s="269"/>
      <c r="F254" s="269"/>
      <c r="G254" s="269"/>
      <c r="H254" s="269"/>
      <c r="I254" s="269"/>
      <c r="J254" s="269"/>
      <c r="K254" s="269"/>
      <c r="L254" s="269"/>
      <c r="M254" s="269"/>
      <c r="N254" s="269"/>
      <c r="O254" s="269"/>
      <c r="P254" s="271"/>
    </row>
    <row r="255" spans="1:16" x14ac:dyDescent="0.25">
      <c r="A255" s="285" t="s">
        <v>96</v>
      </c>
      <c r="B255" s="195" t="s">
        <v>97</v>
      </c>
      <c r="C255" s="269">
        <v>0</v>
      </c>
      <c r="D255" s="269">
        <v>0</v>
      </c>
      <c r="E255" s="269" t="e">
        <f>D255/C255</f>
        <v>#DIV/0!</v>
      </c>
      <c r="F255" s="269">
        <v>0</v>
      </c>
      <c r="G255" s="269">
        <v>0</v>
      </c>
      <c r="H255" s="269">
        <v>0</v>
      </c>
      <c r="I255" s="269">
        <v>0</v>
      </c>
      <c r="J255" s="269">
        <v>0</v>
      </c>
      <c r="K255" s="269">
        <v>0</v>
      </c>
      <c r="L255" s="269">
        <v>0</v>
      </c>
      <c r="M255" s="269">
        <v>0</v>
      </c>
      <c r="N255" s="269">
        <v>0</v>
      </c>
      <c r="O255" s="269">
        <v>0</v>
      </c>
      <c r="P255" s="271" t="e">
        <f t="shared" ref="P255" si="43">K255/F255</f>
        <v>#DIV/0!</v>
      </c>
    </row>
    <row r="256" spans="1:16" ht="1.5" customHeight="1" x14ac:dyDescent="0.25">
      <c r="A256" s="285"/>
      <c r="B256" s="195"/>
      <c r="C256" s="269"/>
      <c r="D256" s="269"/>
      <c r="E256" s="269"/>
      <c r="F256" s="269"/>
      <c r="G256" s="269"/>
      <c r="H256" s="269"/>
      <c r="I256" s="269"/>
      <c r="J256" s="269"/>
      <c r="K256" s="269"/>
      <c r="L256" s="269"/>
      <c r="M256" s="269"/>
      <c r="N256" s="269"/>
      <c r="O256" s="269"/>
      <c r="P256" s="271"/>
    </row>
    <row r="257" spans="1:16" ht="15" hidden="1" customHeight="1" x14ac:dyDescent="0.25">
      <c r="A257" s="285"/>
      <c r="B257" s="195"/>
      <c r="C257" s="269"/>
      <c r="D257" s="269"/>
      <c r="E257" s="269"/>
      <c r="F257" s="269"/>
      <c r="G257" s="269"/>
      <c r="H257" s="269"/>
      <c r="I257" s="269"/>
      <c r="J257" s="269"/>
      <c r="K257" s="269"/>
      <c r="L257" s="269"/>
      <c r="M257" s="269"/>
      <c r="N257" s="269"/>
      <c r="O257" s="269"/>
      <c r="P257" s="271"/>
    </row>
    <row r="258" spans="1:16" ht="15" hidden="1" customHeight="1" x14ac:dyDescent="0.25">
      <c r="A258" s="285"/>
      <c r="B258" s="195"/>
      <c r="C258" s="269"/>
      <c r="D258" s="269"/>
      <c r="E258" s="269"/>
      <c r="F258" s="269"/>
      <c r="G258" s="269"/>
      <c r="H258" s="269"/>
      <c r="I258" s="269"/>
      <c r="J258" s="269"/>
      <c r="K258" s="269"/>
      <c r="L258" s="269"/>
      <c r="M258" s="269"/>
      <c r="N258" s="269"/>
      <c r="O258" s="269"/>
      <c r="P258" s="271"/>
    </row>
    <row r="259" spans="1:16" ht="6.75" hidden="1" customHeight="1" x14ac:dyDescent="0.25">
      <c r="A259" s="285"/>
      <c r="B259" s="195"/>
      <c r="C259" s="269"/>
      <c r="D259" s="269"/>
      <c r="E259" s="269"/>
      <c r="F259" s="269"/>
      <c r="G259" s="269"/>
      <c r="H259" s="269"/>
      <c r="I259" s="269"/>
      <c r="J259" s="269"/>
      <c r="K259" s="269"/>
      <c r="L259" s="269"/>
      <c r="M259" s="269"/>
      <c r="N259" s="269"/>
      <c r="O259" s="269"/>
      <c r="P259" s="271"/>
    </row>
    <row r="260" spans="1:16" ht="15" hidden="1" customHeight="1" x14ac:dyDescent="0.25">
      <c r="A260" s="285"/>
      <c r="B260" s="195"/>
      <c r="C260" s="269"/>
      <c r="D260" s="269"/>
      <c r="E260" s="269"/>
      <c r="F260" s="269"/>
      <c r="G260" s="269"/>
      <c r="H260" s="269"/>
      <c r="I260" s="269"/>
      <c r="J260" s="269"/>
      <c r="K260" s="269"/>
      <c r="L260" s="269"/>
      <c r="M260" s="269"/>
      <c r="N260" s="269"/>
      <c r="O260" s="269"/>
      <c r="P260" s="271"/>
    </row>
    <row r="261" spans="1:16" ht="7.5" customHeight="1" x14ac:dyDescent="0.25">
      <c r="A261" s="285"/>
      <c r="B261" s="195"/>
      <c r="C261" s="269"/>
      <c r="D261" s="269"/>
      <c r="E261" s="269"/>
      <c r="F261" s="269"/>
      <c r="G261" s="269"/>
      <c r="H261" s="269"/>
      <c r="I261" s="269"/>
      <c r="J261" s="269"/>
      <c r="K261" s="269"/>
      <c r="L261" s="269"/>
      <c r="M261" s="269"/>
      <c r="N261" s="269"/>
      <c r="O261" s="269"/>
      <c r="P261" s="271"/>
    </row>
    <row r="262" spans="1:16" x14ac:dyDescent="0.25">
      <c r="A262" s="272" t="s">
        <v>350</v>
      </c>
      <c r="B262" s="195" t="s">
        <v>98</v>
      </c>
      <c r="C262" s="269">
        <v>0</v>
      </c>
      <c r="D262" s="269">
        <v>0</v>
      </c>
      <c r="E262" s="269" t="e">
        <f>D262/C262</f>
        <v>#DIV/0!</v>
      </c>
      <c r="F262" s="269">
        <v>0</v>
      </c>
      <c r="G262" s="269">
        <v>0</v>
      </c>
      <c r="H262" s="269">
        <v>0</v>
      </c>
      <c r="I262" s="269">
        <v>0</v>
      </c>
      <c r="J262" s="269">
        <v>0</v>
      </c>
      <c r="K262" s="269">
        <v>0</v>
      </c>
      <c r="L262" s="269">
        <v>0</v>
      </c>
      <c r="M262" s="269">
        <v>0</v>
      </c>
      <c r="N262" s="269">
        <v>0</v>
      </c>
      <c r="O262" s="269">
        <v>0</v>
      </c>
      <c r="P262" s="290" t="e">
        <f t="shared" ref="P262" si="44">K262/F262</f>
        <v>#DIV/0!</v>
      </c>
    </row>
    <row r="263" spans="1:16" ht="19.5" customHeight="1" x14ac:dyDescent="0.25">
      <c r="A263" s="272"/>
      <c r="B263" s="195"/>
      <c r="C263" s="269"/>
      <c r="D263" s="269"/>
      <c r="E263" s="269"/>
      <c r="F263" s="269"/>
      <c r="G263" s="269"/>
      <c r="H263" s="269"/>
      <c r="I263" s="269"/>
      <c r="J263" s="269"/>
      <c r="K263" s="269"/>
      <c r="L263" s="269"/>
      <c r="M263" s="269"/>
      <c r="N263" s="269"/>
      <c r="O263" s="269"/>
      <c r="P263" s="271"/>
    </row>
    <row r="264" spans="1:16" ht="10.5" hidden="1" customHeight="1" x14ac:dyDescent="0.25">
      <c r="A264" s="272"/>
      <c r="B264" s="195"/>
      <c r="C264" s="269"/>
      <c r="D264" s="269"/>
      <c r="E264" s="269"/>
      <c r="F264" s="269"/>
      <c r="G264" s="269"/>
      <c r="H264" s="269"/>
      <c r="I264" s="269"/>
      <c r="J264" s="269"/>
      <c r="K264" s="269"/>
      <c r="L264" s="269"/>
      <c r="M264" s="269"/>
      <c r="N264" s="269"/>
      <c r="O264" s="269"/>
      <c r="P264" s="271"/>
    </row>
    <row r="265" spans="1:16" ht="12" hidden="1" customHeight="1" x14ac:dyDescent="0.25">
      <c r="A265" s="272"/>
      <c r="B265" s="195"/>
      <c r="C265" s="269"/>
      <c r="D265" s="269"/>
      <c r="E265" s="269"/>
      <c r="F265" s="269"/>
      <c r="G265" s="269"/>
      <c r="H265" s="269"/>
      <c r="I265" s="269"/>
      <c r="J265" s="269"/>
      <c r="K265" s="269"/>
      <c r="L265" s="269"/>
      <c r="M265" s="269"/>
      <c r="N265" s="269"/>
      <c r="O265" s="269"/>
      <c r="P265" s="271"/>
    </row>
    <row r="266" spans="1:16" ht="15" hidden="1" customHeight="1" x14ac:dyDescent="0.25">
      <c r="A266" s="272"/>
      <c r="B266" s="195"/>
      <c r="C266" s="269"/>
      <c r="D266" s="269"/>
      <c r="E266" s="269"/>
      <c r="F266" s="269"/>
      <c r="G266" s="269"/>
      <c r="H266" s="269"/>
      <c r="I266" s="269"/>
      <c r="J266" s="269"/>
      <c r="K266" s="269"/>
      <c r="L266" s="269"/>
      <c r="M266" s="269"/>
      <c r="N266" s="269"/>
      <c r="O266" s="269"/>
      <c r="P266" s="271"/>
    </row>
    <row r="267" spans="1:16" ht="15" hidden="1" customHeight="1" x14ac:dyDescent="0.25">
      <c r="A267" s="272"/>
      <c r="B267" s="195"/>
      <c r="C267" s="269"/>
      <c r="D267" s="269"/>
      <c r="E267" s="269"/>
      <c r="F267" s="269"/>
      <c r="G267" s="269"/>
      <c r="H267" s="269"/>
      <c r="I267" s="269"/>
      <c r="J267" s="269"/>
      <c r="K267" s="269"/>
      <c r="L267" s="269"/>
      <c r="M267" s="269"/>
      <c r="N267" s="269"/>
      <c r="O267" s="269"/>
      <c r="P267" s="271"/>
    </row>
    <row r="268" spans="1:16" ht="12" customHeight="1" x14ac:dyDescent="0.25">
      <c r="A268" s="272"/>
      <c r="B268" s="195"/>
      <c r="C268" s="269"/>
      <c r="D268" s="269"/>
      <c r="E268" s="269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  <c r="P268" s="271"/>
    </row>
    <row r="269" spans="1:16" x14ac:dyDescent="0.25">
      <c r="A269" s="285" t="s">
        <v>99</v>
      </c>
      <c r="B269" s="195" t="s">
        <v>100</v>
      </c>
      <c r="C269" s="269">
        <v>0</v>
      </c>
      <c r="D269" s="269">
        <v>0</v>
      </c>
      <c r="E269" s="269" t="e">
        <f>D269/C269</f>
        <v>#DIV/0!</v>
      </c>
      <c r="F269" s="269">
        <v>0</v>
      </c>
      <c r="G269" s="269">
        <v>0</v>
      </c>
      <c r="H269" s="269">
        <v>0</v>
      </c>
      <c r="I269" s="269">
        <v>0</v>
      </c>
      <c r="J269" s="269">
        <v>0</v>
      </c>
      <c r="K269" s="269">
        <v>0</v>
      </c>
      <c r="L269" s="269">
        <v>0</v>
      </c>
      <c r="M269" s="269">
        <v>0</v>
      </c>
      <c r="N269" s="269">
        <v>0</v>
      </c>
      <c r="O269" s="269">
        <v>0</v>
      </c>
      <c r="P269" s="290" t="e">
        <f t="shared" ref="P269" si="45">K269/F269</f>
        <v>#DIV/0!</v>
      </c>
    </row>
    <row r="270" spans="1:16" ht="10.5" customHeight="1" x14ac:dyDescent="0.25">
      <c r="A270" s="285"/>
      <c r="B270" s="195"/>
      <c r="C270" s="269"/>
      <c r="D270" s="269"/>
      <c r="E270" s="269"/>
      <c r="F270" s="269"/>
      <c r="G270" s="269"/>
      <c r="H270" s="269"/>
      <c r="I270" s="269"/>
      <c r="J270" s="269"/>
      <c r="K270" s="269"/>
      <c r="L270" s="269"/>
      <c r="M270" s="269"/>
      <c r="N270" s="269"/>
      <c r="O270" s="269"/>
      <c r="P270" s="271"/>
    </row>
    <row r="271" spans="1:16" ht="15" hidden="1" customHeight="1" x14ac:dyDescent="0.25">
      <c r="A271" s="285"/>
      <c r="B271" s="195"/>
      <c r="C271" s="269"/>
      <c r="D271" s="269"/>
      <c r="E271" s="269"/>
      <c r="F271" s="269"/>
      <c r="G271" s="269"/>
      <c r="H271" s="269"/>
      <c r="I271" s="269"/>
      <c r="J271" s="269"/>
      <c r="K271" s="269"/>
      <c r="L271" s="269"/>
      <c r="M271" s="269"/>
      <c r="N271" s="269"/>
      <c r="O271" s="269"/>
      <c r="P271" s="271"/>
    </row>
    <row r="272" spans="1:16" ht="7.5" hidden="1" customHeight="1" x14ac:dyDescent="0.25">
      <c r="A272" s="285"/>
      <c r="B272" s="195"/>
      <c r="C272" s="269"/>
      <c r="D272" s="269"/>
      <c r="E272" s="269"/>
      <c r="F272" s="269"/>
      <c r="G272" s="269"/>
      <c r="H272" s="269"/>
      <c r="I272" s="269"/>
      <c r="J272" s="269"/>
      <c r="K272" s="269"/>
      <c r="L272" s="269"/>
      <c r="M272" s="269"/>
      <c r="N272" s="269"/>
      <c r="O272" s="269"/>
      <c r="P272" s="271"/>
    </row>
    <row r="273" spans="1:16" ht="15" hidden="1" customHeight="1" x14ac:dyDescent="0.25">
      <c r="A273" s="285"/>
      <c r="B273" s="195"/>
      <c r="C273" s="269"/>
      <c r="D273" s="269"/>
      <c r="E273" s="269"/>
      <c r="F273" s="269"/>
      <c r="G273" s="269"/>
      <c r="H273" s="269"/>
      <c r="I273" s="269"/>
      <c r="J273" s="269"/>
      <c r="K273" s="269"/>
      <c r="L273" s="269"/>
      <c r="M273" s="269"/>
      <c r="N273" s="269"/>
      <c r="O273" s="269"/>
      <c r="P273" s="271"/>
    </row>
    <row r="274" spans="1:16" ht="15" hidden="1" customHeight="1" x14ac:dyDescent="0.25">
      <c r="A274" s="285"/>
      <c r="B274" s="195"/>
      <c r="C274" s="269"/>
      <c r="D274" s="269"/>
      <c r="E274" s="269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71"/>
    </row>
    <row r="275" spans="1:16" ht="14.25" customHeight="1" x14ac:dyDescent="0.25">
      <c r="A275" s="285"/>
      <c r="B275" s="195"/>
      <c r="C275" s="269"/>
      <c r="D275" s="269"/>
      <c r="E275" s="269"/>
      <c r="F275" s="269"/>
      <c r="G275" s="269"/>
      <c r="H275" s="269"/>
      <c r="I275" s="269"/>
      <c r="J275" s="269"/>
      <c r="K275" s="269"/>
      <c r="L275" s="269"/>
      <c r="M275" s="269"/>
      <c r="N275" s="269"/>
      <c r="O275" s="269"/>
      <c r="P275" s="271"/>
    </row>
    <row r="276" spans="1:16" x14ac:dyDescent="0.25">
      <c r="A276" s="285" t="s">
        <v>101</v>
      </c>
      <c r="B276" s="195" t="s">
        <v>319</v>
      </c>
      <c r="C276" s="269">
        <v>0</v>
      </c>
      <c r="D276" s="269">
        <v>0</v>
      </c>
      <c r="E276" s="269" t="e">
        <f>D276/C276</f>
        <v>#DIV/0!</v>
      </c>
      <c r="F276" s="269">
        <v>0</v>
      </c>
      <c r="G276" s="269">
        <v>0</v>
      </c>
      <c r="H276" s="269">
        <v>0</v>
      </c>
      <c r="I276" s="269">
        <v>0</v>
      </c>
      <c r="J276" s="269">
        <v>0</v>
      </c>
      <c r="K276" s="269">
        <v>0</v>
      </c>
      <c r="L276" s="269">
        <v>0</v>
      </c>
      <c r="M276" s="269">
        <v>0</v>
      </c>
      <c r="N276" s="269">
        <v>0</v>
      </c>
      <c r="O276" s="269">
        <v>0</v>
      </c>
      <c r="P276" s="290" t="e">
        <f t="shared" ref="P276" si="46">K276/F276</f>
        <v>#DIV/0!</v>
      </c>
    </row>
    <row r="277" spans="1:16" x14ac:dyDescent="0.25">
      <c r="A277" s="285"/>
      <c r="B277" s="195"/>
      <c r="C277" s="269"/>
      <c r="D277" s="269"/>
      <c r="E277" s="269"/>
      <c r="F277" s="269"/>
      <c r="G277" s="269"/>
      <c r="H277" s="269"/>
      <c r="I277" s="269"/>
      <c r="J277" s="269"/>
      <c r="K277" s="269"/>
      <c r="L277" s="269"/>
      <c r="M277" s="269"/>
      <c r="N277" s="269"/>
      <c r="O277" s="269"/>
      <c r="P277" s="271"/>
    </row>
    <row r="278" spans="1:16" ht="11.25" customHeight="1" x14ac:dyDescent="0.25">
      <c r="A278" s="285"/>
      <c r="B278" s="195"/>
      <c r="C278" s="269"/>
      <c r="D278" s="269"/>
      <c r="E278" s="269"/>
      <c r="F278" s="269"/>
      <c r="G278" s="269"/>
      <c r="H278" s="269"/>
      <c r="I278" s="269"/>
      <c r="J278" s="269"/>
      <c r="K278" s="269"/>
      <c r="L278" s="269"/>
      <c r="M278" s="269"/>
      <c r="N278" s="269"/>
      <c r="O278" s="269"/>
      <c r="P278" s="271"/>
    </row>
    <row r="279" spans="1:16" ht="15" hidden="1" customHeight="1" x14ac:dyDescent="0.25">
      <c r="A279" s="285"/>
      <c r="B279" s="195"/>
      <c r="C279" s="269"/>
      <c r="D279" s="269"/>
      <c r="E279" s="269"/>
      <c r="F279" s="269"/>
      <c r="G279" s="269"/>
      <c r="H279" s="269"/>
      <c r="I279" s="269"/>
      <c r="J279" s="269"/>
      <c r="K279" s="269"/>
      <c r="L279" s="269"/>
      <c r="M279" s="269"/>
      <c r="N279" s="269"/>
      <c r="O279" s="269"/>
      <c r="P279" s="271"/>
    </row>
    <row r="280" spans="1:16" ht="15" hidden="1" customHeight="1" x14ac:dyDescent="0.25">
      <c r="A280" s="285"/>
      <c r="B280" s="195"/>
      <c r="C280" s="269"/>
      <c r="D280" s="269"/>
      <c r="E280" s="269"/>
      <c r="F280" s="269"/>
      <c r="G280" s="269"/>
      <c r="H280" s="269"/>
      <c r="I280" s="269"/>
      <c r="J280" s="269"/>
      <c r="K280" s="269"/>
      <c r="L280" s="269"/>
      <c r="M280" s="269"/>
      <c r="N280" s="269"/>
      <c r="O280" s="269"/>
      <c r="P280" s="271"/>
    </row>
    <row r="281" spans="1:16" ht="15" hidden="1" customHeight="1" x14ac:dyDescent="0.25">
      <c r="A281" s="285"/>
      <c r="B281" s="195"/>
      <c r="C281" s="269"/>
      <c r="D281" s="269"/>
      <c r="E281" s="269"/>
      <c r="F281" s="269"/>
      <c r="G281" s="269"/>
      <c r="H281" s="269"/>
      <c r="I281" s="269"/>
      <c r="J281" s="269"/>
      <c r="K281" s="269"/>
      <c r="L281" s="269"/>
      <c r="M281" s="269"/>
      <c r="N281" s="269"/>
      <c r="O281" s="269"/>
      <c r="P281" s="271"/>
    </row>
    <row r="282" spans="1:16" ht="12" customHeight="1" x14ac:dyDescent="0.25">
      <c r="A282" s="285"/>
      <c r="B282" s="195"/>
      <c r="C282" s="269"/>
      <c r="D282" s="269"/>
      <c r="E282" s="269"/>
      <c r="F282" s="269"/>
      <c r="G282" s="269"/>
      <c r="H282" s="269"/>
      <c r="I282" s="269"/>
      <c r="J282" s="269"/>
      <c r="K282" s="269"/>
      <c r="L282" s="269"/>
      <c r="M282" s="269"/>
      <c r="N282" s="269"/>
      <c r="O282" s="269"/>
      <c r="P282" s="271"/>
    </row>
    <row r="283" spans="1:16" x14ac:dyDescent="0.25">
      <c r="A283" s="285" t="s">
        <v>102</v>
      </c>
      <c r="B283" s="195" t="s">
        <v>103</v>
      </c>
      <c r="C283" s="269">
        <v>0</v>
      </c>
      <c r="D283" s="269">
        <v>0</v>
      </c>
      <c r="E283" s="269" t="e">
        <f>D283/C283</f>
        <v>#DIV/0!</v>
      </c>
      <c r="F283" s="269">
        <v>330</v>
      </c>
      <c r="G283" s="269">
        <v>0</v>
      </c>
      <c r="H283" s="269">
        <v>0</v>
      </c>
      <c r="I283" s="269">
        <v>330</v>
      </c>
      <c r="J283" s="269">
        <v>0</v>
      </c>
      <c r="K283" s="269">
        <v>0</v>
      </c>
      <c r="L283" s="269">
        <v>0</v>
      </c>
      <c r="M283" s="269">
        <v>0</v>
      </c>
      <c r="N283" s="269">
        <v>0</v>
      </c>
      <c r="O283" s="269">
        <v>0</v>
      </c>
      <c r="P283" s="271">
        <f t="shared" ref="P283" si="47">K283/F283</f>
        <v>0</v>
      </c>
    </row>
    <row r="284" spans="1:16" x14ac:dyDescent="0.25">
      <c r="A284" s="285"/>
      <c r="B284" s="195"/>
      <c r="C284" s="269"/>
      <c r="D284" s="269"/>
      <c r="E284" s="269"/>
      <c r="F284" s="269"/>
      <c r="G284" s="269"/>
      <c r="H284" s="269"/>
      <c r="I284" s="269"/>
      <c r="J284" s="269"/>
      <c r="K284" s="269"/>
      <c r="L284" s="269"/>
      <c r="M284" s="269"/>
      <c r="N284" s="269"/>
      <c r="O284" s="269"/>
      <c r="P284" s="271"/>
    </row>
    <row r="285" spans="1:16" x14ac:dyDescent="0.25">
      <c r="A285" s="285"/>
      <c r="B285" s="195"/>
      <c r="C285" s="269"/>
      <c r="D285" s="269"/>
      <c r="E285" s="269"/>
      <c r="F285" s="269"/>
      <c r="G285" s="269"/>
      <c r="H285" s="269"/>
      <c r="I285" s="269"/>
      <c r="J285" s="269"/>
      <c r="K285" s="269"/>
      <c r="L285" s="269"/>
      <c r="M285" s="269"/>
      <c r="N285" s="269"/>
      <c r="O285" s="269"/>
      <c r="P285" s="271"/>
    </row>
    <row r="286" spans="1:16" x14ac:dyDescent="0.25">
      <c r="A286" s="285"/>
      <c r="B286" s="195"/>
      <c r="C286" s="269"/>
      <c r="D286" s="269"/>
      <c r="E286" s="269"/>
      <c r="F286" s="269"/>
      <c r="G286" s="269"/>
      <c r="H286" s="269"/>
      <c r="I286" s="269"/>
      <c r="J286" s="269"/>
      <c r="K286" s="269"/>
      <c r="L286" s="269"/>
      <c r="M286" s="269"/>
      <c r="N286" s="269"/>
      <c r="O286" s="269"/>
      <c r="P286" s="271"/>
    </row>
    <row r="287" spans="1:16" x14ac:dyDescent="0.25">
      <c r="A287" s="285"/>
      <c r="B287" s="195"/>
      <c r="C287" s="269"/>
      <c r="D287" s="269"/>
      <c r="E287" s="269"/>
      <c r="F287" s="269"/>
      <c r="G287" s="269"/>
      <c r="H287" s="269"/>
      <c r="I287" s="269"/>
      <c r="J287" s="269"/>
      <c r="K287" s="269"/>
      <c r="L287" s="269"/>
      <c r="M287" s="269"/>
      <c r="N287" s="269"/>
      <c r="O287" s="269"/>
      <c r="P287" s="271"/>
    </row>
    <row r="288" spans="1:16" x14ac:dyDescent="0.25">
      <c r="A288" s="285"/>
      <c r="B288" s="195"/>
      <c r="C288" s="269"/>
      <c r="D288" s="269"/>
      <c r="E288" s="269"/>
      <c r="F288" s="269"/>
      <c r="G288" s="269"/>
      <c r="H288" s="269"/>
      <c r="I288" s="269"/>
      <c r="J288" s="269"/>
      <c r="K288" s="269"/>
      <c r="L288" s="269"/>
      <c r="M288" s="269"/>
      <c r="N288" s="269"/>
      <c r="O288" s="269"/>
      <c r="P288" s="271"/>
    </row>
    <row r="289" spans="1:16" ht="15.75" thickBot="1" x14ac:dyDescent="0.3">
      <c r="A289" s="293"/>
      <c r="B289" s="283"/>
      <c r="C289" s="276"/>
      <c r="D289" s="276"/>
      <c r="E289" s="269"/>
      <c r="F289" s="276"/>
      <c r="G289" s="276"/>
      <c r="H289" s="276"/>
      <c r="I289" s="276"/>
      <c r="J289" s="276"/>
      <c r="K289" s="276"/>
      <c r="L289" s="276"/>
      <c r="M289" s="276"/>
      <c r="N289" s="276"/>
      <c r="O289" s="276"/>
      <c r="P289" s="281"/>
    </row>
    <row r="290" spans="1:16" ht="36.75" customHeight="1" thickBot="1" x14ac:dyDescent="0.3">
      <c r="A290" s="287" t="s">
        <v>229</v>
      </c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9"/>
    </row>
    <row r="291" spans="1:16" ht="15" customHeight="1" x14ac:dyDescent="0.25">
      <c r="A291" s="284" t="s">
        <v>320</v>
      </c>
      <c r="B291" s="286" t="s">
        <v>321</v>
      </c>
      <c r="C291" s="277">
        <v>8.4</v>
      </c>
      <c r="D291" s="277">
        <v>8.1999999999999993</v>
      </c>
      <c r="E291" s="269">
        <f>D291/C291</f>
        <v>0.97619047619047605</v>
      </c>
      <c r="F291" s="277">
        <f>F298+F319+F333</f>
        <v>11971.1</v>
      </c>
      <c r="G291" s="277">
        <f t="shared" ref="G291:O291" si="48">G298+G319+G333</f>
        <v>0</v>
      </c>
      <c r="H291" s="277">
        <f t="shared" si="48"/>
        <v>10206</v>
      </c>
      <c r="I291" s="277">
        <f t="shared" si="48"/>
        <v>1765.1</v>
      </c>
      <c r="J291" s="277">
        <f t="shared" si="48"/>
        <v>0</v>
      </c>
      <c r="K291" s="277">
        <f t="shared" si="48"/>
        <v>12782.5</v>
      </c>
      <c r="L291" s="277">
        <f t="shared" si="48"/>
        <v>0</v>
      </c>
      <c r="M291" s="277">
        <f t="shared" si="48"/>
        <v>10206</v>
      </c>
      <c r="N291" s="277">
        <f t="shared" si="48"/>
        <v>2576.5</v>
      </c>
      <c r="O291" s="277">
        <f t="shared" si="48"/>
        <v>0</v>
      </c>
      <c r="P291" s="271">
        <f t="shared" ref="P291" si="49">K291/F291</f>
        <v>1.0677799032670348</v>
      </c>
    </row>
    <row r="292" spans="1:16" ht="15" customHeight="1" x14ac:dyDescent="0.25">
      <c r="A292" s="285"/>
      <c r="B292" s="195"/>
      <c r="C292" s="269"/>
      <c r="D292" s="269"/>
      <c r="E292" s="269"/>
      <c r="F292" s="269"/>
      <c r="G292" s="269"/>
      <c r="H292" s="269"/>
      <c r="I292" s="269"/>
      <c r="J292" s="269"/>
      <c r="K292" s="269"/>
      <c r="L292" s="269"/>
      <c r="M292" s="269"/>
      <c r="N292" s="269"/>
      <c r="O292" s="269"/>
      <c r="P292" s="271"/>
    </row>
    <row r="293" spans="1:16" ht="15" customHeight="1" x14ac:dyDescent="0.25">
      <c r="A293" s="285"/>
      <c r="B293" s="195"/>
      <c r="C293" s="269"/>
      <c r="D293" s="269"/>
      <c r="E293" s="269"/>
      <c r="F293" s="269"/>
      <c r="G293" s="269"/>
      <c r="H293" s="269"/>
      <c r="I293" s="269"/>
      <c r="J293" s="269"/>
      <c r="K293" s="269"/>
      <c r="L293" s="269"/>
      <c r="M293" s="269"/>
      <c r="N293" s="269"/>
      <c r="O293" s="269"/>
      <c r="P293" s="271"/>
    </row>
    <row r="294" spans="1:16" ht="15" customHeight="1" x14ac:dyDescent="0.25">
      <c r="A294" s="285"/>
      <c r="B294" s="195"/>
      <c r="C294" s="269"/>
      <c r="D294" s="269"/>
      <c r="E294" s="269"/>
      <c r="F294" s="269"/>
      <c r="G294" s="269"/>
      <c r="H294" s="269"/>
      <c r="I294" s="269"/>
      <c r="J294" s="269"/>
      <c r="K294" s="269"/>
      <c r="L294" s="269"/>
      <c r="M294" s="269"/>
      <c r="N294" s="269"/>
      <c r="O294" s="269"/>
      <c r="P294" s="271"/>
    </row>
    <row r="295" spans="1:16" ht="3.75" customHeight="1" x14ac:dyDescent="0.25">
      <c r="A295" s="285"/>
      <c r="B295" s="195"/>
      <c r="C295" s="269"/>
      <c r="D295" s="269"/>
      <c r="E295" s="269"/>
      <c r="F295" s="269"/>
      <c r="G295" s="269"/>
      <c r="H295" s="269"/>
      <c r="I295" s="269"/>
      <c r="J295" s="269"/>
      <c r="K295" s="269"/>
      <c r="L295" s="269"/>
      <c r="M295" s="269"/>
      <c r="N295" s="269"/>
      <c r="O295" s="269"/>
      <c r="P295" s="271"/>
    </row>
    <row r="296" spans="1:16" ht="15" hidden="1" customHeight="1" x14ac:dyDescent="0.25">
      <c r="A296" s="285"/>
      <c r="B296" s="195"/>
      <c r="C296" s="269"/>
      <c r="D296" s="269"/>
      <c r="E296" s="269"/>
      <c r="F296" s="269"/>
      <c r="G296" s="269"/>
      <c r="H296" s="269"/>
      <c r="I296" s="269"/>
      <c r="J296" s="269"/>
      <c r="K296" s="269"/>
      <c r="L296" s="269"/>
      <c r="M296" s="269"/>
      <c r="N296" s="269"/>
      <c r="O296" s="269"/>
      <c r="P296" s="271"/>
    </row>
    <row r="297" spans="1:16" ht="15.75" hidden="1" customHeight="1" x14ac:dyDescent="0.25">
      <c r="A297" s="285"/>
      <c r="B297" s="195"/>
      <c r="C297" s="269"/>
      <c r="D297" s="269"/>
      <c r="E297" s="269"/>
      <c r="F297" s="269"/>
      <c r="G297" s="269"/>
      <c r="H297" s="269"/>
      <c r="I297" s="269"/>
      <c r="J297" s="269"/>
      <c r="K297" s="269"/>
      <c r="L297" s="269"/>
      <c r="M297" s="269"/>
      <c r="N297" s="269"/>
      <c r="O297" s="269"/>
      <c r="P297" s="281"/>
    </row>
    <row r="298" spans="1:16" ht="15" customHeight="1" x14ac:dyDescent="0.25">
      <c r="A298" s="285" t="s">
        <v>13</v>
      </c>
      <c r="B298" s="195" t="s">
        <v>160</v>
      </c>
      <c r="C298" s="269">
        <f>C305+C312</f>
        <v>1</v>
      </c>
      <c r="D298" s="269">
        <f>D305+D312</f>
        <v>1</v>
      </c>
      <c r="E298" s="269">
        <f>D298/C298</f>
        <v>1</v>
      </c>
      <c r="F298" s="269">
        <f>F305+F312</f>
        <v>11467.5</v>
      </c>
      <c r="G298" s="269">
        <f t="shared" ref="G298:O298" si="50">G305+G312</f>
        <v>0</v>
      </c>
      <c r="H298" s="269">
        <f t="shared" si="50"/>
        <v>10206</v>
      </c>
      <c r="I298" s="269">
        <f t="shared" si="50"/>
        <v>1261.5</v>
      </c>
      <c r="J298" s="269">
        <f t="shared" si="50"/>
        <v>0</v>
      </c>
      <c r="K298" s="269">
        <f t="shared" si="50"/>
        <v>11467.5</v>
      </c>
      <c r="L298" s="269">
        <f t="shared" si="50"/>
        <v>0</v>
      </c>
      <c r="M298" s="269">
        <f t="shared" si="50"/>
        <v>10206</v>
      </c>
      <c r="N298" s="269">
        <f t="shared" si="50"/>
        <v>1261.5</v>
      </c>
      <c r="O298" s="269">
        <f t="shared" si="50"/>
        <v>0</v>
      </c>
      <c r="P298" s="271">
        <f t="shared" ref="P298" si="51">K298/F298</f>
        <v>1</v>
      </c>
    </row>
    <row r="299" spans="1:16" ht="15" customHeight="1" x14ac:dyDescent="0.25">
      <c r="A299" s="285"/>
      <c r="B299" s="195"/>
      <c r="C299" s="269"/>
      <c r="D299" s="269"/>
      <c r="E299" s="269"/>
      <c r="F299" s="269"/>
      <c r="G299" s="269"/>
      <c r="H299" s="269"/>
      <c r="I299" s="269"/>
      <c r="J299" s="269"/>
      <c r="K299" s="269"/>
      <c r="L299" s="269"/>
      <c r="M299" s="269"/>
      <c r="N299" s="269"/>
      <c r="O299" s="269"/>
      <c r="P299" s="271"/>
    </row>
    <row r="300" spans="1:16" ht="15" customHeight="1" x14ac:dyDescent="0.25">
      <c r="A300" s="285"/>
      <c r="B300" s="195"/>
      <c r="C300" s="269"/>
      <c r="D300" s="269"/>
      <c r="E300" s="269"/>
      <c r="F300" s="269"/>
      <c r="G300" s="269"/>
      <c r="H300" s="269"/>
      <c r="I300" s="269"/>
      <c r="J300" s="269"/>
      <c r="K300" s="269"/>
      <c r="L300" s="269"/>
      <c r="M300" s="269"/>
      <c r="N300" s="269"/>
      <c r="O300" s="269"/>
      <c r="P300" s="271"/>
    </row>
    <row r="301" spans="1:16" ht="15" customHeight="1" x14ac:dyDescent="0.25">
      <c r="A301" s="285"/>
      <c r="B301" s="195"/>
      <c r="C301" s="269"/>
      <c r="D301" s="269"/>
      <c r="E301" s="269"/>
      <c r="F301" s="269"/>
      <c r="G301" s="269"/>
      <c r="H301" s="269"/>
      <c r="I301" s="269"/>
      <c r="J301" s="269"/>
      <c r="K301" s="269"/>
      <c r="L301" s="269"/>
      <c r="M301" s="269"/>
      <c r="N301" s="269"/>
      <c r="O301" s="269"/>
      <c r="P301" s="271"/>
    </row>
    <row r="302" spans="1:16" ht="3.75" customHeight="1" x14ac:dyDescent="0.25">
      <c r="A302" s="285"/>
      <c r="B302" s="195"/>
      <c r="C302" s="269"/>
      <c r="D302" s="269"/>
      <c r="E302" s="269"/>
      <c r="F302" s="269"/>
      <c r="G302" s="269"/>
      <c r="H302" s="269"/>
      <c r="I302" s="269"/>
      <c r="J302" s="269"/>
      <c r="K302" s="269"/>
      <c r="L302" s="269"/>
      <c r="M302" s="269"/>
      <c r="N302" s="269"/>
      <c r="O302" s="269"/>
      <c r="P302" s="271"/>
    </row>
    <row r="303" spans="1:16" ht="15" hidden="1" customHeight="1" x14ac:dyDescent="0.25">
      <c r="A303" s="285"/>
      <c r="B303" s="195"/>
      <c r="C303" s="269"/>
      <c r="D303" s="269"/>
      <c r="E303" s="269"/>
      <c r="F303" s="269"/>
      <c r="G303" s="269"/>
      <c r="H303" s="269"/>
      <c r="I303" s="269"/>
      <c r="J303" s="269"/>
      <c r="K303" s="269"/>
      <c r="L303" s="269"/>
      <c r="M303" s="269"/>
      <c r="N303" s="269"/>
      <c r="O303" s="269"/>
      <c r="P303" s="271"/>
    </row>
    <row r="304" spans="1:16" ht="15.75" hidden="1" customHeight="1" x14ac:dyDescent="0.25">
      <c r="A304" s="285"/>
      <c r="B304" s="195"/>
      <c r="C304" s="269"/>
      <c r="D304" s="269"/>
      <c r="E304" s="269"/>
      <c r="F304" s="269"/>
      <c r="G304" s="269"/>
      <c r="H304" s="269"/>
      <c r="I304" s="269"/>
      <c r="J304" s="269"/>
      <c r="K304" s="269"/>
      <c r="L304" s="269"/>
      <c r="M304" s="269"/>
      <c r="N304" s="269"/>
      <c r="O304" s="269"/>
      <c r="P304" s="281"/>
    </row>
    <row r="305" spans="1:16" ht="15" customHeight="1" x14ac:dyDescent="0.25">
      <c r="A305" s="272" t="s">
        <v>351</v>
      </c>
      <c r="B305" s="195" t="s">
        <v>161</v>
      </c>
      <c r="C305" s="269">
        <v>0</v>
      </c>
      <c r="D305" s="269">
        <v>0</v>
      </c>
      <c r="E305" s="269" t="e">
        <f>D305/C305</f>
        <v>#DIV/0!</v>
      </c>
      <c r="F305" s="269">
        <v>0</v>
      </c>
      <c r="G305" s="269">
        <v>0</v>
      </c>
      <c r="H305" s="269">
        <v>0</v>
      </c>
      <c r="I305" s="269">
        <v>0</v>
      </c>
      <c r="J305" s="269">
        <v>0</v>
      </c>
      <c r="K305" s="269">
        <v>0</v>
      </c>
      <c r="L305" s="269">
        <v>0</v>
      </c>
      <c r="M305" s="269">
        <v>0</v>
      </c>
      <c r="N305" s="269">
        <v>0</v>
      </c>
      <c r="O305" s="269">
        <v>0</v>
      </c>
      <c r="P305" s="271" t="e">
        <f t="shared" ref="P305:P312" si="52">K305/F305</f>
        <v>#DIV/0!</v>
      </c>
    </row>
    <row r="306" spans="1:16" ht="15" customHeight="1" x14ac:dyDescent="0.25">
      <c r="A306" s="272"/>
      <c r="B306" s="195"/>
      <c r="C306" s="269"/>
      <c r="D306" s="269"/>
      <c r="E306" s="269"/>
      <c r="F306" s="269"/>
      <c r="G306" s="269"/>
      <c r="H306" s="269"/>
      <c r="I306" s="269"/>
      <c r="J306" s="269"/>
      <c r="K306" s="269"/>
      <c r="L306" s="269"/>
      <c r="M306" s="269"/>
      <c r="N306" s="269"/>
      <c r="O306" s="269"/>
      <c r="P306" s="271"/>
    </row>
    <row r="307" spans="1:16" ht="15" customHeight="1" x14ac:dyDescent="0.25">
      <c r="A307" s="272"/>
      <c r="B307" s="195"/>
      <c r="C307" s="269"/>
      <c r="D307" s="269"/>
      <c r="E307" s="269"/>
      <c r="F307" s="269"/>
      <c r="G307" s="269"/>
      <c r="H307" s="269"/>
      <c r="I307" s="269"/>
      <c r="J307" s="269"/>
      <c r="K307" s="269"/>
      <c r="L307" s="269"/>
      <c r="M307" s="269"/>
      <c r="N307" s="269"/>
      <c r="O307" s="269"/>
      <c r="P307" s="271"/>
    </row>
    <row r="308" spans="1:16" ht="15" customHeight="1" x14ac:dyDescent="0.25">
      <c r="A308" s="272"/>
      <c r="B308" s="195"/>
      <c r="C308" s="269"/>
      <c r="D308" s="269"/>
      <c r="E308" s="269"/>
      <c r="F308" s="269"/>
      <c r="G308" s="269"/>
      <c r="H308" s="269"/>
      <c r="I308" s="269"/>
      <c r="J308" s="269"/>
      <c r="K308" s="269"/>
      <c r="L308" s="269"/>
      <c r="M308" s="269"/>
      <c r="N308" s="269"/>
      <c r="O308" s="269"/>
      <c r="P308" s="271"/>
    </row>
    <row r="309" spans="1:16" ht="12" customHeight="1" x14ac:dyDescent="0.25">
      <c r="A309" s="272"/>
      <c r="B309" s="195"/>
      <c r="C309" s="269"/>
      <c r="D309" s="269"/>
      <c r="E309" s="269"/>
      <c r="F309" s="269"/>
      <c r="G309" s="269"/>
      <c r="H309" s="269"/>
      <c r="I309" s="269"/>
      <c r="J309" s="269"/>
      <c r="K309" s="269"/>
      <c r="L309" s="269"/>
      <c r="M309" s="269"/>
      <c r="N309" s="269"/>
      <c r="O309" s="269"/>
      <c r="P309" s="271"/>
    </row>
    <row r="310" spans="1:16" ht="15" hidden="1" customHeight="1" x14ac:dyDescent="0.25">
      <c r="A310" s="272"/>
      <c r="B310" s="195"/>
      <c r="C310" s="269"/>
      <c r="D310" s="269"/>
      <c r="E310" s="269"/>
      <c r="F310" s="269"/>
      <c r="G310" s="269"/>
      <c r="H310" s="269"/>
      <c r="I310" s="269"/>
      <c r="J310" s="269"/>
      <c r="K310" s="269"/>
      <c r="L310" s="269"/>
      <c r="M310" s="269"/>
      <c r="N310" s="269"/>
      <c r="O310" s="269"/>
      <c r="P310" s="271"/>
    </row>
    <row r="311" spans="1:16" ht="15" hidden="1" customHeight="1" x14ac:dyDescent="0.25">
      <c r="A311" s="272"/>
      <c r="B311" s="195"/>
      <c r="C311" s="269"/>
      <c r="D311" s="269"/>
      <c r="E311" s="269"/>
      <c r="F311" s="269"/>
      <c r="G311" s="269"/>
      <c r="H311" s="269"/>
      <c r="I311" s="269"/>
      <c r="J311" s="269"/>
      <c r="K311" s="269"/>
      <c r="L311" s="269"/>
      <c r="M311" s="269"/>
      <c r="N311" s="269"/>
      <c r="O311" s="269"/>
      <c r="P311" s="281"/>
    </row>
    <row r="312" spans="1:16" ht="15" customHeight="1" x14ac:dyDescent="0.25">
      <c r="A312" s="272" t="s">
        <v>352</v>
      </c>
      <c r="B312" s="195" t="s">
        <v>162</v>
      </c>
      <c r="C312" s="269">
        <v>1</v>
      </c>
      <c r="D312" s="269">
        <v>1</v>
      </c>
      <c r="E312" s="269">
        <f>D312/C312</f>
        <v>1</v>
      </c>
      <c r="F312" s="269">
        <v>11467.5</v>
      </c>
      <c r="G312" s="269">
        <v>0</v>
      </c>
      <c r="H312" s="269">
        <v>10206</v>
      </c>
      <c r="I312" s="269">
        <v>1261.5</v>
      </c>
      <c r="J312" s="269">
        <v>0</v>
      </c>
      <c r="K312" s="269">
        <v>11467.5</v>
      </c>
      <c r="L312" s="269">
        <v>0</v>
      </c>
      <c r="M312" s="269">
        <v>10206</v>
      </c>
      <c r="N312" s="269">
        <v>1261.5</v>
      </c>
      <c r="O312" s="269">
        <v>0</v>
      </c>
      <c r="P312" s="271">
        <f t="shared" si="52"/>
        <v>1</v>
      </c>
    </row>
    <row r="313" spans="1:16" x14ac:dyDescent="0.25">
      <c r="A313" s="272"/>
      <c r="B313" s="195"/>
      <c r="C313" s="269"/>
      <c r="D313" s="269"/>
      <c r="E313" s="269"/>
      <c r="F313" s="269"/>
      <c r="G313" s="269"/>
      <c r="H313" s="269"/>
      <c r="I313" s="269"/>
      <c r="J313" s="269"/>
      <c r="K313" s="269"/>
      <c r="L313" s="269"/>
      <c r="M313" s="269"/>
      <c r="N313" s="269"/>
      <c r="O313" s="269"/>
      <c r="P313" s="271"/>
    </row>
    <row r="314" spans="1:16" x14ac:dyDescent="0.25">
      <c r="A314" s="272"/>
      <c r="B314" s="195"/>
      <c r="C314" s="269"/>
      <c r="D314" s="269"/>
      <c r="E314" s="269"/>
      <c r="F314" s="269"/>
      <c r="G314" s="269"/>
      <c r="H314" s="269"/>
      <c r="I314" s="269"/>
      <c r="J314" s="269"/>
      <c r="K314" s="269"/>
      <c r="L314" s="269"/>
      <c r="M314" s="269"/>
      <c r="N314" s="269"/>
      <c r="O314" s="269"/>
      <c r="P314" s="271"/>
    </row>
    <row r="315" spans="1:16" x14ac:dyDescent="0.25">
      <c r="A315" s="272"/>
      <c r="B315" s="195"/>
      <c r="C315" s="269"/>
      <c r="D315" s="269"/>
      <c r="E315" s="269"/>
      <c r="F315" s="269"/>
      <c r="G315" s="269"/>
      <c r="H315" s="269"/>
      <c r="I315" s="269"/>
      <c r="J315" s="269"/>
      <c r="K315" s="269"/>
      <c r="L315" s="269"/>
      <c r="M315" s="269"/>
      <c r="N315" s="269"/>
      <c r="O315" s="269"/>
      <c r="P315" s="271"/>
    </row>
    <row r="316" spans="1:16" ht="8.25" customHeight="1" x14ac:dyDescent="0.25">
      <c r="A316" s="272"/>
      <c r="B316" s="195"/>
      <c r="C316" s="269"/>
      <c r="D316" s="269"/>
      <c r="E316" s="269"/>
      <c r="F316" s="269"/>
      <c r="G316" s="269"/>
      <c r="H316" s="269"/>
      <c r="I316" s="269"/>
      <c r="J316" s="269"/>
      <c r="K316" s="269"/>
      <c r="L316" s="269"/>
      <c r="M316" s="269"/>
      <c r="N316" s="269"/>
      <c r="O316" s="269"/>
      <c r="P316" s="271"/>
    </row>
    <row r="317" spans="1:16" ht="15" hidden="1" customHeight="1" x14ac:dyDescent="0.25">
      <c r="A317" s="272"/>
      <c r="B317" s="195"/>
      <c r="C317" s="269"/>
      <c r="D317" s="269"/>
      <c r="E317" s="269"/>
      <c r="F317" s="269"/>
      <c r="G317" s="269"/>
      <c r="H317" s="269"/>
      <c r="I317" s="269"/>
      <c r="J317" s="269"/>
      <c r="K317" s="269"/>
      <c r="L317" s="269"/>
      <c r="M317" s="269"/>
      <c r="N317" s="269"/>
      <c r="O317" s="269"/>
      <c r="P317" s="271"/>
    </row>
    <row r="318" spans="1:16" ht="15" hidden="1" customHeight="1" x14ac:dyDescent="0.25">
      <c r="A318" s="272"/>
      <c r="B318" s="195"/>
      <c r="C318" s="269"/>
      <c r="D318" s="269"/>
      <c r="E318" s="269"/>
      <c r="F318" s="269"/>
      <c r="G318" s="269"/>
      <c r="H318" s="269"/>
      <c r="I318" s="269"/>
      <c r="J318" s="269"/>
      <c r="K318" s="269"/>
      <c r="L318" s="269"/>
      <c r="M318" s="269"/>
      <c r="N318" s="269"/>
      <c r="O318" s="269"/>
      <c r="P318" s="281"/>
    </row>
    <row r="319" spans="1:16" ht="15" customHeight="1" x14ac:dyDescent="0.25">
      <c r="A319" s="272" t="s">
        <v>14</v>
      </c>
      <c r="B319" s="195" t="s">
        <v>163</v>
      </c>
      <c r="C319" s="269">
        <f>C326</f>
        <v>1</v>
      </c>
      <c r="D319" s="269">
        <f>D326</f>
        <v>1</v>
      </c>
      <c r="E319" s="269">
        <f>D319/C319</f>
        <v>1</v>
      </c>
      <c r="F319" s="269">
        <f>F326</f>
        <v>503.6</v>
      </c>
      <c r="G319" s="269">
        <f t="shared" ref="G319:O319" si="53">G326</f>
        <v>0</v>
      </c>
      <c r="H319" s="269">
        <f t="shared" si="53"/>
        <v>0</v>
      </c>
      <c r="I319" s="269">
        <f t="shared" si="53"/>
        <v>503.6</v>
      </c>
      <c r="J319" s="269">
        <f t="shared" si="53"/>
        <v>0</v>
      </c>
      <c r="K319" s="269">
        <f t="shared" si="53"/>
        <v>1246.8</v>
      </c>
      <c r="L319" s="269">
        <f t="shared" si="53"/>
        <v>0</v>
      </c>
      <c r="M319" s="269">
        <f t="shared" si="53"/>
        <v>0</v>
      </c>
      <c r="N319" s="269">
        <f t="shared" si="53"/>
        <v>1246.8</v>
      </c>
      <c r="O319" s="269">
        <f t="shared" si="53"/>
        <v>0</v>
      </c>
      <c r="P319" s="271">
        <f t="shared" ref="P319" si="54">K319/F319</f>
        <v>2.4757744241461475</v>
      </c>
    </row>
    <row r="320" spans="1:16" ht="15" customHeight="1" x14ac:dyDescent="0.25">
      <c r="A320" s="272"/>
      <c r="B320" s="195"/>
      <c r="C320" s="269"/>
      <c r="D320" s="269"/>
      <c r="E320" s="269"/>
      <c r="F320" s="269"/>
      <c r="G320" s="269"/>
      <c r="H320" s="269"/>
      <c r="I320" s="269"/>
      <c r="J320" s="269"/>
      <c r="K320" s="269"/>
      <c r="L320" s="269"/>
      <c r="M320" s="269"/>
      <c r="N320" s="269"/>
      <c r="O320" s="269"/>
      <c r="P320" s="271"/>
    </row>
    <row r="321" spans="1:16" ht="15" customHeight="1" x14ac:dyDescent="0.25">
      <c r="A321" s="272"/>
      <c r="B321" s="195"/>
      <c r="C321" s="269"/>
      <c r="D321" s="269"/>
      <c r="E321" s="269"/>
      <c r="F321" s="269"/>
      <c r="G321" s="269"/>
      <c r="H321" s="269"/>
      <c r="I321" s="269"/>
      <c r="J321" s="269"/>
      <c r="K321" s="269"/>
      <c r="L321" s="269"/>
      <c r="M321" s="269"/>
      <c r="N321" s="269"/>
      <c r="O321" s="269"/>
      <c r="P321" s="271"/>
    </row>
    <row r="322" spans="1:16" ht="15" hidden="1" customHeight="1" x14ac:dyDescent="0.25">
      <c r="A322" s="272"/>
      <c r="B322" s="195"/>
      <c r="C322" s="269"/>
      <c r="D322" s="269"/>
      <c r="E322" s="269"/>
      <c r="F322" s="269"/>
      <c r="G322" s="269"/>
      <c r="H322" s="269"/>
      <c r="I322" s="269"/>
      <c r="J322" s="269"/>
      <c r="K322" s="269"/>
      <c r="L322" s="269"/>
      <c r="M322" s="269"/>
      <c r="N322" s="269"/>
      <c r="O322" s="269"/>
      <c r="P322" s="271"/>
    </row>
    <row r="323" spans="1:16" ht="15" hidden="1" customHeight="1" x14ac:dyDescent="0.25">
      <c r="A323" s="272"/>
      <c r="B323" s="195"/>
      <c r="C323" s="269"/>
      <c r="D323" s="269"/>
      <c r="E323" s="269"/>
      <c r="F323" s="269"/>
      <c r="G323" s="269"/>
      <c r="H323" s="269"/>
      <c r="I323" s="269"/>
      <c r="J323" s="269"/>
      <c r="K323" s="269"/>
      <c r="L323" s="269"/>
      <c r="M323" s="269"/>
      <c r="N323" s="269"/>
      <c r="O323" s="269"/>
      <c r="P323" s="271"/>
    </row>
    <row r="324" spans="1:16" ht="15" hidden="1" customHeight="1" x14ac:dyDescent="0.25">
      <c r="A324" s="272"/>
      <c r="B324" s="195"/>
      <c r="C324" s="269"/>
      <c r="D324" s="269"/>
      <c r="E324" s="269"/>
      <c r="F324" s="269"/>
      <c r="G324" s="269"/>
      <c r="H324" s="269"/>
      <c r="I324" s="269"/>
      <c r="J324" s="269"/>
      <c r="K324" s="269"/>
      <c r="L324" s="269"/>
      <c r="M324" s="269"/>
      <c r="N324" s="269"/>
      <c r="O324" s="269"/>
      <c r="P324" s="271"/>
    </row>
    <row r="325" spans="1:16" ht="15.75" hidden="1" customHeight="1" x14ac:dyDescent="0.25">
      <c r="A325" s="272"/>
      <c r="B325" s="195"/>
      <c r="C325" s="269"/>
      <c r="D325" s="269"/>
      <c r="E325" s="269"/>
      <c r="F325" s="269"/>
      <c r="G325" s="269"/>
      <c r="H325" s="269"/>
      <c r="I325" s="269"/>
      <c r="J325" s="269"/>
      <c r="K325" s="269"/>
      <c r="L325" s="269"/>
      <c r="M325" s="269"/>
      <c r="N325" s="269"/>
      <c r="O325" s="269"/>
      <c r="P325" s="281"/>
    </row>
    <row r="326" spans="1:16" ht="15" customHeight="1" x14ac:dyDescent="0.25">
      <c r="A326" s="272" t="s">
        <v>105</v>
      </c>
      <c r="B326" s="181" t="s">
        <v>164</v>
      </c>
      <c r="C326" s="171">
        <v>1</v>
      </c>
      <c r="D326" s="171">
        <v>1</v>
      </c>
      <c r="E326" s="171">
        <f>D326/C326</f>
        <v>1</v>
      </c>
      <c r="F326" s="171">
        <v>503.6</v>
      </c>
      <c r="G326" s="269">
        <v>0</v>
      </c>
      <c r="H326" s="269">
        <v>0</v>
      </c>
      <c r="I326" s="269">
        <v>503.6</v>
      </c>
      <c r="J326" s="269">
        <v>0</v>
      </c>
      <c r="K326" s="269">
        <v>1246.8</v>
      </c>
      <c r="L326" s="269">
        <v>0</v>
      </c>
      <c r="M326" s="269">
        <v>0</v>
      </c>
      <c r="N326" s="269">
        <v>1246.8</v>
      </c>
      <c r="O326" s="269">
        <v>0</v>
      </c>
      <c r="P326" s="271">
        <f t="shared" ref="P326" si="55">K326/F326</f>
        <v>2.4757744241461475</v>
      </c>
    </row>
    <row r="327" spans="1:16" x14ac:dyDescent="0.25">
      <c r="A327" s="272"/>
      <c r="B327" s="181"/>
      <c r="C327" s="171"/>
      <c r="D327" s="171"/>
      <c r="E327" s="171"/>
      <c r="F327" s="171"/>
      <c r="G327" s="269"/>
      <c r="H327" s="269"/>
      <c r="I327" s="269"/>
      <c r="J327" s="269"/>
      <c r="K327" s="269"/>
      <c r="L327" s="269"/>
      <c r="M327" s="269"/>
      <c r="N327" s="269"/>
      <c r="O327" s="269"/>
      <c r="P327" s="271"/>
    </row>
    <row r="328" spans="1:16" x14ac:dyDescent="0.25">
      <c r="A328" s="272"/>
      <c r="B328" s="181"/>
      <c r="C328" s="171"/>
      <c r="D328" s="171"/>
      <c r="E328" s="171"/>
      <c r="F328" s="171"/>
      <c r="G328" s="269"/>
      <c r="H328" s="269"/>
      <c r="I328" s="269"/>
      <c r="J328" s="269"/>
      <c r="K328" s="269"/>
      <c r="L328" s="269"/>
      <c r="M328" s="269"/>
      <c r="N328" s="269"/>
      <c r="O328" s="269"/>
      <c r="P328" s="271"/>
    </row>
    <row r="329" spans="1:16" ht="3.75" customHeight="1" x14ac:dyDescent="0.25">
      <c r="A329" s="272"/>
      <c r="B329" s="181"/>
      <c r="C329" s="171"/>
      <c r="D329" s="171"/>
      <c r="E329" s="171"/>
      <c r="F329" s="171"/>
      <c r="G329" s="269"/>
      <c r="H329" s="269"/>
      <c r="I329" s="269"/>
      <c r="J329" s="269"/>
      <c r="K329" s="269"/>
      <c r="L329" s="269"/>
      <c r="M329" s="269"/>
      <c r="N329" s="269"/>
      <c r="O329" s="269"/>
      <c r="P329" s="271"/>
    </row>
    <row r="330" spans="1:16" ht="15" hidden="1" customHeight="1" x14ac:dyDescent="0.25">
      <c r="A330" s="272"/>
      <c r="B330" s="181"/>
      <c r="C330" s="171"/>
      <c r="D330" s="171"/>
      <c r="E330" s="171"/>
      <c r="F330" s="171"/>
      <c r="G330" s="269"/>
      <c r="H330" s="269"/>
      <c r="I330" s="269"/>
      <c r="J330" s="269"/>
      <c r="K330" s="269"/>
      <c r="L330" s="269"/>
      <c r="M330" s="269"/>
      <c r="N330" s="269"/>
      <c r="O330" s="269"/>
      <c r="P330" s="271"/>
    </row>
    <row r="331" spans="1:16" ht="15" hidden="1" customHeight="1" x14ac:dyDescent="0.25">
      <c r="A331" s="272"/>
      <c r="B331" s="181"/>
      <c r="C331" s="171"/>
      <c r="D331" s="171"/>
      <c r="E331" s="171"/>
      <c r="F331" s="171"/>
      <c r="G331" s="269"/>
      <c r="H331" s="269"/>
      <c r="I331" s="269"/>
      <c r="J331" s="269"/>
      <c r="K331" s="269"/>
      <c r="L331" s="269"/>
      <c r="M331" s="269"/>
      <c r="N331" s="269"/>
      <c r="O331" s="269"/>
      <c r="P331" s="271"/>
    </row>
    <row r="332" spans="1:16" ht="15" hidden="1" customHeight="1" x14ac:dyDescent="0.25">
      <c r="A332" s="272"/>
      <c r="B332" s="181"/>
      <c r="C332" s="171"/>
      <c r="D332" s="171"/>
      <c r="E332" s="171"/>
      <c r="F332" s="171"/>
      <c r="G332" s="269"/>
      <c r="H332" s="269"/>
      <c r="I332" s="269"/>
      <c r="J332" s="269"/>
      <c r="K332" s="269"/>
      <c r="L332" s="269"/>
      <c r="M332" s="269"/>
      <c r="N332" s="269"/>
      <c r="O332" s="269"/>
      <c r="P332" s="281"/>
    </row>
    <row r="333" spans="1:16" ht="15" customHeight="1" x14ac:dyDescent="0.25">
      <c r="A333" s="272" t="s">
        <v>353</v>
      </c>
      <c r="B333" s="195" t="s">
        <v>322</v>
      </c>
      <c r="C333" s="269">
        <f>C340</f>
        <v>1</v>
      </c>
      <c r="D333" s="269">
        <f>D340</f>
        <v>1</v>
      </c>
      <c r="E333" s="269">
        <f>D333/C333</f>
        <v>1</v>
      </c>
      <c r="F333" s="282">
        <f>F340</f>
        <v>0</v>
      </c>
      <c r="G333" s="282">
        <f t="shared" ref="G333:O333" si="56">G340</f>
        <v>0</v>
      </c>
      <c r="H333" s="282">
        <f t="shared" si="56"/>
        <v>0</v>
      </c>
      <c r="I333" s="282">
        <f t="shared" si="56"/>
        <v>0</v>
      </c>
      <c r="J333" s="282">
        <f t="shared" si="56"/>
        <v>0</v>
      </c>
      <c r="K333" s="282">
        <f t="shared" si="56"/>
        <v>68.2</v>
      </c>
      <c r="L333" s="282">
        <f t="shared" si="56"/>
        <v>0</v>
      </c>
      <c r="M333" s="282">
        <f t="shared" si="56"/>
        <v>0</v>
      </c>
      <c r="N333" s="282">
        <f t="shared" si="56"/>
        <v>68.2</v>
      </c>
      <c r="O333" s="282">
        <f t="shared" si="56"/>
        <v>0</v>
      </c>
      <c r="P333" s="271" t="e">
        <f t="shared" ref="P333" si="57">K333/F333</f>
        <v>#DIV/0!</v>
      </c>
    </row>
    <row r="334" spans="1:16" x14ac:dyDescent="0.25">
      <c r="A334" s="272"/>
      <c r="B334" s="195"/>
      <c r="C334" s="269"/>
      <c r="D334" s="269"/>
      <c r="E334" s="269"/>
      <c r="F334" s="279"/>
      <c r="G334" s="279"/>
      <c r="H334" s="279"/>
      <c r="I334" s="279"/>
      <c r="J334" s="279"/>
      <c r="K334" s="279"/>
      <c r="L334" s="279"/>
      <c r="M334" s="279"/>
      <c r="N334" s="279"/>
      <c r="O334" s="279"/>
      <c r="P334" s="271"/>
    </row>
    <row r="335" spans="1:16" x14ac:dyDescent="0.25">
      <c r="A335" s="272"/>
      <c r="B335" s="195"/>
      <c r="C335" s="269"/>
      <c r="D335" s="269"/>
      <c r="E335" s="269"/>
      <c r="F335" s="279"/>
      <c r="G335" s="279"/>
      <c r="H335" s="279"/>
      <c r="I335" s="279"/>
      <c r="J335" s="279"/>
      <c r="K335" s="279"/>
      <c r="L335" s="279"/>
      <c r="M335" s="279"/>
      <c r="N335" s="279"/>
      <c r="O335" s="279"/>
      <c r="P335" s="271"/>
    </row>
    <row r="336" spans="1:16" x14ac:dyDescent="0.25">
      <c r="A336" s="272"/>
      <c r="B336" s="195"/>
      <c r="C336" s="269"/>
      <c r="D336" s="269"/>
      <c r="E336" s="269"/>
      <c r="F336" s="279"/>
      <c r="G336" s="279"/>
      <c r="H336" s="279"/>
      <c r="I336" s="279"/>
      <c r="J336" s="279"/>
      <c r="K336" s="279"/>
      <c r="L336" s="279"/>
      <c r="M336" s="279"/>
      <c r="N336" s="279"/>
      <c r="O336" s="279"/>
      <c r="P336" s="271"/>
    </row>
    <row r="337" spans="1:16" x14ac:dyDescent="0.25">
      <c r="A337" s="272"/>
      <c r="B337" s="195"/>
      <c r="C337" s="269"/>
      <c r="D337" s="269"/>
      <c r="E337" s="269"/>
      <c r="F337" s="279"/>
      <c r="G337" s="279"/>
      <c r="H337" s="279"/>
      <c r="I337" s="279"/>
      <c r="J337" s="279"/>
      <c r="K337" s="279"/>
      <c r="L337" s="279"/>
      <c r="M337" s="279"/>
      <c r="N337" s="279"/>
      <c r="O337" s="279"/>
      <c r="P337" s="271"/>
    </row>
    <row r="338" spans="1:16" ht="1.5" customHeight="1" x14ac:dyDescent="0.25">
      <c r="A338" s="272"/>
      <c r="B338" s="195"/>
      <c r="C338" s="269"/>
      <c r="D338" s="269"/>
      <c r="E338" s="269"/>
      <c r="F338" s="279"/>
      <c r="G338" s="279"/>
      <c r="H338" s="279"/>
      <c r="I338" s="279"/>
      <c r="J338" s="279"/>
      <c r="K338" s="279"/>
      <c r="L338" s="279"/>
      <c r="M338" s="279"/>
      <c r="N338" s="279"/>
      <c r="O338" s="279"/>
      <c r="P338" s="271"/>
    </row>
    <row r="339" spans="1:16" ht="15" hidden="1" customHeight="1" x14ac:dyDescent="0.25">
      <c r="A339" s="272"/>
      <c r="B339" s="195"/>
      <c r="C339" s="269"/>
      <c r="D339" s="269"/>
      <c r="E339" s="269"/>
      <c r="F339" s="280"/>
      <c r="G339" s="280"/>
      <c r="H339" s="280"/>
      <c r="I339" s="280"/>
      <c r="J339" s="280"/>
      <c r="K339" s="280"/>
      <c r="L339" s="280"/>
      <c r="M339" s="280"/>
      <c r="N339" s="280"/>
      <c r="O339" s="280"/>
      <c r="P339" s="281"/>
    </row>
    <row r="340" spans="1:16" ht="15" customHeight="1" x14ac:dyDescent="0.25">
      <c r="A340" s="272" t="s">
        <v>354</v>
      </c>
      <c r="B340" s="195" t="s">
        <v>323</v>
      </c>
      <c r="C340" s="269">
        <v>1</v>
      </c>
      <c r="D340" s="269">
        <v>1</v>
      </c>
      <c r="E340" s="269">
        <f>D340/C340</f>
        <v>1</v>
      </c>
      <c r="F340" s="269">
        <v>0</v>
      </c>
      <c r="G340" s="269">
        <v>0</v>
      </c>
      <c r="H340" s="269">
        <v>0</v>
      </c>
      <c r="I340" s="269">
        <v>0</v>
      </c>
      <c r="J340" s="269">
        <v>0</v>
      </c>
      <c r="K340" s="269">
        <v>68.2</v>
      </c>
      <c r="L340" s="269">
        <v>0</v>
      </c>
      <c r="M340" s="269">
        <v>0</v>
      </c>
      <c r="N340" s="269">
        <v>68.2</v>
      </c>
      <c r="O340" s="269">
        <v>0</v>
      </c>
      <c r="P340" s="271" t="e">
        <f>K340/F340</f>
        <v>#DIV/0!</v>
      </c>
    </row>
    <row r="341" spans="1:16" x14ac:dyDescent="0.25">
      <c r="A341" s="272"/>
      <c r="B341" s="195"/>
      <c r="C341" s="269"/>
      <c r="D341" s="269"/>
      <c r="E341" s="269"/>
      <c r="F341" s="269"/>
      <c r="G341" s="269"/>
      <c r="H341" s="269"/>
      <c r="I341" s="269"/>
      <c r="J341" s="269"/>
      <c r="K341" s="269"/>
      <c r="L341" s="269"/>
      <c r="M341" s="269"/>
      <c r="N341" s="269"/>
      <c r="O341" s="269"/>
      <c r="P341" s="271"/>
    </row>
    <row r="342" spans="1:16" x14ac:dyDescent="0.25">
      <c r="A342" s="272"/>
      <c r="B342" s="195"/>
      <c r="C342" s="269"/>
      <c r="D342" s="269"/>
      <c r="E342" s="269"/>
      <c r="F342" s="269"/>
      <c r="G342" s="269"/>
      <c r="H342" s="269"/>
      <c r="I342" s="269"/>
      <c r="J342" s="269"/>
      <c r="K342" s="269"/>
      <c r="L342" s="269"/>
      <c r="M342" s="269"/>
      <c r="N342" s="269"/>
      <c r="O342" s="269"/>
      <c r="P342" s="271"/>
    </row>
    <row r="343" spans="1:16" x14ac:dyDescent="0.25">
      <c r="A343" s="272"/>
      <c r="B343" s="195"/>
      <c r="C343" s="269"/>
      <c r="D343" s="269"/>
      <c r="E343" s="269"/>
      <c r="F343" s="269"/>
      <c r="G343" s="269"/>
      <c r="H343" s="269"/>
      <c r="I343" s="269"/>
      <c r="J343" s="269"/>
      <c r="K343" s="269"/>
      <c r="L343" s="269"/>
      <c r="M343" s="269"/>
      <c r="N343" s="269"/>
      <c r="O343" s="269"/>
      <c r="P343" s="271"/>
    </row>
    <row r="344" spans="1:16" x14ac:dyDescent="0.25">
      <c r="A344" s="272"/>
      <c r="B344" s="195"/>
      <c r="C344" s="269"/>
      <c r="D344" s="269"/>
      <c r="E344" s="269"/>
      <c r="F344" s="269"/>
      <c r="G344" s="269"/>
      <c r="H344" s="269"/>
      <c r="I344" s="269"/>
      <c r="J344" s="269"/>
      <c r="K344" s="269"/>
      <c r="L344" s="269"/>
      <c r="M344" s="269"/>
      <c r="N344" s="269"/>
      <c r="O344" s="269"/>
      <c r="P344" s="271"/>
    </row>
    <row r="345" spans="1:16" ht="8.25" customHeight="1" thickBot="1" x14ac:dyDescent="0.3">
      <c r="A345" s="272"/>
      <c r="B345" s="195"/>
      <c r="C345" s="269"/>
      <c r="D345" s="269"/>
      <c r="E345" s="269"/>
      <c r="F345" s="269"/>
      <c r="G345" s="269"/>
      <c r="H345" s="269"/>
      <c r="I345" s="269"/>
      <c r="J345" s="269"/>
      <c r="K345" s="269"/>
      <c r="L345" s="269"/>
      <c r="M345" s="269"/>
      <c r="N345" s="269"/>
      <c r="O345" s="269"/>
      <c r="P345" s="271"/>
    </row>
    <row r="346" spans="1:16" ht="15.75" hidden="1" customHeight="1" thickBot="1" x14ac:dyDescent="0.3">
      <c r="A346" s="274"/>
      <c r="B346" s="283"/>
      <c r="C346" s="276"/>
      <c r="D346" s="276"/>
      <c r="E346" s="269"/>
      <c r="F346" s="276"/>
      <c r="G346" s="276"/>
      <c r="H346" s="276"/>
      <c r="I346" s="276"/>
      <c r="J346" s="276"/>
      <c r="K346" s="276"/>
      <c r="L346" s="276"/>
      <c r="M346" s="276"/>
      <c r="N346" s="276"/>
      <c r="O346" s="276"/>
      <c r="P346" s="281"/>
    </row>
    <row r="347" spans="1:16" ht="51" customHeight="1" thickBot="1" x14ac:dyDescent="0.3">
      <c r="A347" s="263" t="s">
        <v>355</v>
      </c>
      <c r="B347" s="264"/>
      <c r="C347" s="264"/>
      <c r="D347" s="264"/>
      <c r="E347" s="264"/>
      <c r="F347" s="264"/>
      <c r="G347" s="264"/>
      <c r="H347" s="264"/>
      <c r="I347" s="264"/>
      <c r="J347" s="264"/>
      <c r="K347" s="264"/>
      <c r="L347" s="264"/>
      <c r="M347" s="264"/>
      <c r="N347" s="264"/>
      <c r="O347" s="264"/>
      <c r="P347" s="265"/>
    </row>
    <row r="348" spans="1:16" ht="15" customHeight="1" x14ac:dyDescent="0.25">
      <c r="A348" s="284" t="s">
        <v>324</v>
      </c>
      <c r="B348" s="306" t="s">
        <v>362</v>
      </c>
      <c r="C348" s="277">
        <v>100</v>
      </c>
      <c r="D348" s="277">
        <v>100</v>
      </c>
      <c r="E348" s="277">
        <f>D348/C348</f>
        <v>1</v>
      </c>
      <c r="F348" s="277">
        <f>F354+F366</f>
        <v>8.1999999999999993</v>
      </c>
      <c r="G348" s="277">
        <f t="shared" ref="G348:O348" si="58">G354+G366</f>
        <v>0</v>
      </c>
      <c r="H348" s="277">
        <f t="shared" si="58"/>
        <v>0</v>
      </c>
      <c r="I348" s="277">
        <f t="shared" si="58"/>
        <v>8.1999999999999993</v>
      </c>
      <c r="J348" s="277">
        <f t="shared" si="58"/>
        <v>0</v>
      </c>
      <c r="K348" s="277">
        <f t="shared" si="58"/>
        <v>8.1999999999999993</v>
      </c>
      <c r="L348" s="277">
        <f t="shared" si="58"/>
        <v>0</v>
      </c>
      <c r="M348" s="277">
        <f t="shared" si="58"/>
        <v>0</v>
      </c>
      <c r="N348" s="277">
        <f t="shared" si="58"/>
        <v>8.1999999999999993</v>
      </c>
      <c r="O348" s="277">
        <f t="shared" si="58"/>
        <v>0</v>
      </c>
      <c r="P348" s="270">
        <f>K348/F348</f>
        <v>1</v>
      </c>
    </row>
    <row r="349" spans="1:16" ht="15" customHeight="1" x14ac:dyDescent="0.25">
      <c r="A349" s="285"/>
      <c r="B349" s="273"/>
      <c r="C349" s="269"/>
      <c r="D349" s="269"/>
      <c r="E349" s="269"/>
      <c r="F349" s="269"/>
      <c r="G349" s="269"/>
      <c r="H349" s="269"/>
      <c r="I349" s="269"/>
      <c r="J349" s="269"/>
      <c r="K349" s="269"/>
      <c r="L349" s="269"/>
      <c r="M349" s="269"/>
      <c r="N349" s="269"/>
      <c r="O349" s="269"/>
      <c r="P349" s="271"/>
    </row>
    <row r="350" spans="1:16" ht="11.25" customHeight="1" x14ac:dyDescent="0.25">
      <c r="A350" s="285"/>
      <c r="B350" s="273"/>
      <c r="C350" s="269"/>
      <c r="D350" s="269"/>
      <c r="E350" s="269"/>
      <c r="F350" s="269"/>
      <c r="G350" s="269"/>
      <c r="H350" s="269"/>
      <c r="I350" s="269"/>
      <c r="J350" s="269"/>
      <c r="K350" s="269"/>
      <c r="L350" s="269"/>
      <c r="M350" s="269"/>
      <c r="N350" s="269"/>
      <c r="O350" s="269"/>
      <c r="P350" s="271"/>
    </row>
    <row r="351" spans="1:16" ht="15" hidden="1" customHeight="1" x14ac:dyDescent="0.25">
      <c r="A351" s="285"/>
      <c r="B351" s="273"/>
      <c r="C351" s="269"/>
      <c r="D351" s="269"/>
      <c r="E351" s="269"/>
      <c r="F351" s="269"/>
      <c r="G351" s="269"/>
      <c r="H351" s="269"/>
      <c r="I351" s="269"/>
      <c r="J351" s="269"/>
      <c r="K351" s="269"/>
      <c r="L351" s="269"/>
      <c r="M351" s="269"/>
      <c r="N351" s="269"/>
      <c r="O351" s="269"/>
      <c r="P351" s="271"/>
    </row>
    <row r="352" spans="1:16" ht="15" hidden="1" customHeight="1" x14ac:dyDescent="0.25">
      <c r="A352" s="285"/>
      <c r="B352" s="273"/>
      <c r="C352" s="269"/>
      <c r="D352" s="269"/>
      <c r="E352" s="269"/>
      <c r="F352" s="269"/>
      <c r="G352" s="269"/>
      <c r="H352" s="269"/>
      <c r="I352" s="269"/>
      <c r="J352" s="269"/>
      <c r="K352" s="269"/>
      <c r="L352" s="269"/>
      <c r="M352" s="269"/>
      <c r="N352" s="269"/>
      <c r="O352" s="269"/>
      <c r="P352" s="271"/>
    </row>
    <row r="353" spans="1:16" ht="42" customHeight="1" x14ac:dyDescent="0.25">
      <c r="A353" s="285"/>
      <c r="B353" s="273"/>
      <c r="C353" s="269"/>
      <c r="D353" s="269"/>
      <c r="E353" s="269"/>
      <c r="F353" s="269"/>
      <c r="G353" s="269"/>
      <c r="H353" s="269"/>
      <c r="I353" s="269"/>
      <c r="J353" s="269"/>
      <c r="K353" s="269"/>
      <c r="L353" s="269"/>
      <c r="M353" s="269"/>
      <c r="N353" s="269"/>
      <c r="O353" s="269"/>
      <c r="P353" s="271"/>
    </row>
    <row r="354" spans="1:16" ht="15" customHeight="1" x14ac:dyDescent="0.25">
      <c r="A354" s="272" t="s">
        <v>356</v>
      </c>
      <c r="B354" s="273" t="s">
        <v>325</v>
      </c>
      <c r="C354" s="269">
        <f>C360</f>
        <v>60</v>
      </c>
      <c r="D354" s="269">
        <f>D360</f>
        <v>60</v>
      </c>
      <c r="E354" s="269">
        <f t="shared" ref="E354" si="59">D354/C354</f>
        <v>1</v>
      </c>
      <c r="F354" s="269">
        <f>F360</f>
        <v>8.1999999999999993</v>
      </c>
      <c r="G354" s="269">
        <f t="shared" ref="G354:O354" si="60">G360</f>
        <v>0</v>
      </c>
      <c r="H354" s="269">
        <f t="shared" si="60"/>
        <v>0</v>
      </c>
      <c r="I354" s="269">
        <f t="shared" si="60"/>
        <v>8.1999999999999993</v>
      </c>
      <c r="J354" s="269">
        <f t="shared" si="60"/>
        <v>0</v>
      </c>
      <c r="K354" s="269">
        <f t="shared" si="60"/>
        <v>8.1999999999999993</v>
      </c>
      <c r="L354" s="269">
        <f t="shared" si="60"/>
        <v>0</v>
      </c>
      <c r="M354" s="269">
        <f t="shared" si="60"/>
        <v>0</v>
      </c>
      <c r="N354" s="269">
        <f t="shared" si="60"/>
        <v>8.1999999999999993</v>
      </c>
      <c r="O354" s="269">
        <f t="shared" si="60"/>
        <v>0</v>
      </c>
      <c r="P354" s="271">
        <f t="shared" ref="P354" si="61">K354/F354</f>
        <v>1</v>
      </c>
    </row>
    <row r="355" spans="1:16" x14ac:dyDescent="0.25">
      <c r="A355" s="272"/>
      <c r="B355" s="273"/>
      <c r="C355" s="269"/>
      <c r="D355" s="269"/>
      <c r="E355" s="269"/>
      <c r="F355" s="269"/>
      <c r="G355" s="269"/>
      <c r="H355" s="269"/>
      <c r="I355" s="269"/>
      <c r="J355" s="269"/>
      <c r="K355" s="269"/>
      <c r="L355" s="269"/>
      <c r="M355" s="269"/>
      <c r="N355" s="269"/>
      <c r="O355" s="269"/>
      <c r="P355" s="271"/>
    </row>
    <row r="356" spans="1:16" x14ac:dyDescent="0.25">
      <c r="A356" s="272"/>
      <c r="B356" s="273"/>
      <c r="C356" s="269"/>
      <c r="D356" s="269"/>
      <c r="E356" s="269"/>
      <c r="F356" s="269"/>
      <c r="G356" s="269"/>
      <c r="H356" s="269"/>
      <c r="I356" s="269"/>
      <c r="J356" s="269"/>
      <c r="K356" s="269"/>
      <c r="L356" s="269"/>
      <c r="M356" s="269"/>
      <c r="N356" s="269"/>
      <c r="O356" s="269"/>
      <c r="P356" s="271"/>
    </row>
    <row r="357" spans="1:16" ht="6" customHeight="1" x14ac:dyDescent="0.25">
      <c r="A357" s="272"/>
      <c r="B357" s="273"/>
      <c r="C357" s="269"/>
      <c r="D357" s="269"/>
      <c r="E357" s="269"/>
      <c r="F357" s="269"/>
      <c r="G357" s="269"/>
      <c r="H357" s="269"/>
      <c r="I357" s="269"/>
      <c r="J357" s="269"/>
      <c r="K357" s="269"/>
      <c r="L357" s="269"/>
      <c r="M357" s="269"/>
      <c r="N357" s="269"/>
      <c r="O357" s="269"/>
      <c r="P357" s="271"/>
    </row>
    <row r="358" spans="1:16" ht="1.5" hidden="1" customHeight="1" x14ac:dyDescent="0.25">
      <c r="A358" s="272"/>
      <c r="B358" s="273"/>
      <c r="C358" s="269"/>
      <c r="D358" s="269"/>
      <c r="E358" s="269"/>
      <c r="F358" s="269"/>
      <c r="G358" s="269"/>
      <c r="H358" s="269"/>
      <c r="I358" s="269"/>
      <c r="J358" s="269"/>
      <c r="K358" s="269"/>
      <c r="L358" s="269"/>
      <c r="M358" s="269"/>
      <c r="N358" s="269"/>
      <c r="O358" s="269"/>
      <c r="P358" s="271"/>
    </row>
    <row r="359" spans="1:16" ht="15" hidden="1" customHeight="1" x14ac:dyDescent="0.25">
      <c r="A359" s="272"/>
      <c r="B359" s="273"/>
      <c r="C359" s="269"/>
      <c r="D359" s="269"/>
      <c r="E359" s="269"/>
      <c r="F359" s="269"/>
      <c r="G359" s="269"/>
      <c r="H359" s="269"/>
      <c r="I359" s="269"/>
      <c r="J359" s="269"/>
      <c r="K359" s="269"/>
      <c r="L359" s="269"/>
      <c r="M359" s="269"/>
      <c r="N359" s="269"/>
      <c r="O359" s="269"/>
      <c r="P359" s="271"/>
    </row>
    <row r="360" spans="1:16" ht="15" customHeight="1" x14ac:dyDescent="0.25">
      <c r="A360" s="272" t="s">
        <v>357</v>
      </c>
      <c r="B360" s="307" t="s">
        <v>326</v>
      </c>
      <c r="C360" s="171">
        <v>60</v>
      </c>
      <c r="D360" s="171">
        <v>60</v>
      </c>
      <c r="E360" s="269">
        <f t="shared" ref="E360" si="62">D360/C360</f>
        <v>1</v>
      </c>
      <c r="F360" s="269">
        <v>8.1999999999999993</v>
      </c>
      <c r="G360" s="269">
        <v>0</v>
      </c>
      <c r="H360" s="269">
        <v>0</v>
      </c>
      <c r="I360" s="269">
        <v>8.1999999999999993</v>
      </c>
      <c r="J360" s="269">
        <v>0</v>
      </c>
      <c r="K360" s="269">
        <v>8.1999999999999993</v>
      </c>
      <c r="L360" s="269">
        <v>0</v>
      </c>
      <c r="M360" s="269">
        <v>0</v>
      </c>
      <c r="N360" s="269">
        <v>8.1999999999999993</v>
      </c>
      <c r="O360" s="269">
        <v>0</v>
      </c>
      <c r="P360" s="271">
        <f t="shared" ref="P360" si="63">K360/F360</f>
        <v>1</v>
      </c>
    </row>
    <row r="361" spans="1:16" ht="15" customHeight="1" x14ac:dyDescent="0.25">
      <c r="A361" s="272"/>
      <c r="B361" s="307"/>
      <c r="C361" s="171"/>
      <c r="D361" s="171"/>
      <c r="E361" s="269"/>
      <c r="F361" s="269"/>
      <c r="G361" s="269"/>
      <c r="H361" s="269"/>
      <c r="I361" s="269"/>
      <c r="J361" s="269"/>
      <c r="K361" s="269"/>
      <c r="L361" s="269"/>
      <c r="M361" s="269"/>
      <c r="N361" s="269"/>
      <c r="O361" s="269"/>
      <c r="P361" s="271"/>
    </row>
    <row r="362" spans="1:16" ht="1.5" customHeight="1" x14ac:dyDescent="0.25">
      <c r="A362" s="272"/>
      <c r="B362" s="307"/>
      <c r="C362" s="171"/>
      <c r="D362" s="171"/>
      <c r="E362" s="269"/>
      <c r="F362" s="269"/>
      <c r="G362" s="269"/>
      <c r="H362" s="269"/>
      <c r="I362" s="269"/>
      <c r="J362" s="269"/>
      <c r="K362" s="269"/>
      <c r="L362" s="269"/>
      <c r="M362" s="269"/>
      <c r="N362" s="269"/>
      <c r="O362" s="269"/>
      <c r="P362" s="271"/>
    </row>
    <row r="363" spans="1:16" ht="4.5" hidden="1" customHeight="1" x14ac:dyDescent="0.25">
      <c r="A363" s="272"/>
      <c r="B363" s="307"/>
      <c r="C363" s="171"/>
      <c r="D363" s="171"/>
      <c r="E363" s="269"/>
      <c r="F363" s="269"/>
      <c r="G363" s="269"/>
      <c r="H363" s="269"/>
      <c r="I363" s="269"/>
      <c r="J363" s="269"/>
      <c r="K363" s="269"/>
      <c r="L363" s="269"/>
      <c r="M363" s="269"/>
      <c r="N363" s="269"/>
      <c r="O363" s="269"/>
      <c r="P363" s="271"/>
    </row>
    <row r="364" spans="1:16" ht="15" hidden="1" customHeight="1" x14ac:dyDescent="0.25">
      <c r="A364" s="272"/>
      <c r="B364" s="307"/>
      <c r="C364" s="171"/>
      <c r="D364" s="171"/>
      <c r="E364" s="269"/>
      <c r="F364" s="269"/>
      <c r="G364" s="269"/>
      <c r="H364" s="269"/>
      <c r="I364" s="269"/>
      <c r="J364" s="269"/>
      <c r="K364" s="269"/>
      <c r="L364" s="269"/>
      <c r="M364" s="269"/>
      <c r="N364" s="269"/>
      <c r="O364" s="269"/>
      <c r="P364" s="271"/>
    </row>
    <row r="365" spans="1:16" ht="15.75" hidden="1" customHeight="1" x14ac:dyDescent="0.25">
      <c r="A365" s="272"/>
      <c r="B365" s="307"/>
      <c r="C365" s="171"/>
      <c r="D365" s="171"/>
      <c r="E365" s="269"/>
      <c r="F365" s="269"/>
      <c r="G365" s="269"/>
      <c r="H365" s="269"/>
      <c r="I365" s="269"/>
      <c r="J365" s="269"/>
      <c r="K365" s="269"/>
      <c r="L365" s="269"/>
      <c r="M365" s="269"/>
      <c r="N365" s="269"/>
      <c r="O365" s="269"/>
      <c r="P365" s="271"/>
    </row>
    <row r="366" spans="1:16" ht="15" customHeight="1" x14ac:dyDescent="0.25">
      <c r="A366" s="272" t="s">
        <v>358</v>
      </c>
      <c r="B366" s="273" t="s">
        <v>327</v>
      </c>
      <c r="C366" s="269">
        <f>C372</f>
        <v>0</v>
      </c>
      <c r="D366" s="269">
        <f>D372</f>
        <v>0</v>
      </c>
      <c r="E366" s="269" t="e">
        <f t="shared" ref="E366" si="64">D366/C366</f>
        <v>#DIV/0!</v>
      </c>
      <c r="F366" s="269">
        <f>F372</f>
        <v>0</v>
      </c>
      <c r="G366" s="269">
        <f t="shared" ref="G366:O366" si="65">G372</f>
        <v>0</v>
      </c>
      <c r="H366" s="269">
        <f t="shared" si="65"/>
        <v>0</v>
      </c>
      <c r="I366" s="269">
        <f t="shared" si="65"/>
        <v>0</v>
      </c>
      <c r="J366" s="269">
        <f t="shared" si="65"/>
        <v>0</v>
      </c>
      <c r="K366" s="269">
        <f t="shared" si="65"/>
        <v>0</v>
      </c>
      <c r="L366" s="269">
        <f t="shared" si="65"/>
        <v>0</v>
      </c>
      <c r="M366" s="269">
        <f t="shared" si="65"/>
        <v>0</v>
      </c>
      <c r="N366" s="269">
        <f t="shared" si="65"/>
        <v>0</v>
      </c>
      <c r="O366" s="269">
        <f t="shared" si="65"/>
        <v>0</v>
      </c>
      <c r="P366" s="271" t="e">
        <f t="shared" ref="P366" si="66">K366/F366</f>
        <v>#DIV/0!</v>
      </c>
    </row>
    <row r="367" spans="1:16" x14ac:dyDescent="0.25">
      <c r="A367" s="272"/>
      <c r="B367" s="273"/>
      <c r="C367" s="269"/>
      <c r="D367" s="269"/>
      <c r="E367" s="269"/>
      <c r="F367" s="269"/>
      <c r="G367" s="269"/>
      <c r="H367" s="269"/>
      <c r="I367" s="269"/>
      <c r="J367" s="269"/>
      <c r="K367" s="269"/>
      <c r="L367" s="269"/>
      <c r="M367" s="269"/>
      <c r="N367" s="269"/>
      <c r="O367" s="269"/>
      <c r="P367" s="271"/>
    </row>
    <row r="368" spans="1:16" ht="4.5" customHeight="1" x14ac:dyDescent="0.25">
      <c r="A368" s="272"/>
      <c r="B368" s="273"/>
      <c r="C368" s="269"/>
      <c r="D368" s="269"/>
      <c r="E368" s="269"/>
      <c r="F368" s="269"/>
      <c r="G368" s="269"/>
      <c r="H368" s="269"/>
      <c r="I368" s="269"/>
      <c r="J368" s="269"/>
      <c r="K368" s="269"/>
      <c r="L368" s="269"/>
      <c r="M368" s="269"/>
      <c r="N368" s="269"/>
      <c r="O368" s="269"/>
      <c r="P368" s="271"/>
    </row>
    <row r="369" spans="1:16" ht="15" hidden="1" customHeight="1" x14ac:dyDescent="0.25">
      <c r="A369" s="272"/>
      <c r="B369" s="273"/>
      <c r="C369" s="269"/>
      <c r="D369" s="269"/>
      <c r="E369" s="269"/>
      <c r="F369" s="269"/>
      <c r="G369" s="269"/>
      <c r="H369" s="269"/>
      <c r="I369" s="269"/>
      <c r="J369" s="269"/>
      <c r="K369" s="269"/>
      <c r="L369" s="269"/>
      <c r="M369" s="269"/>
      <c r="N369" s="269"/>
      <c r="O369" s="269"/>
      <c r="P369" s="271"/>
    </row>
    <row r="370" spans="1:16" ht="15" hidden="1" customHeight="1" x14ac:dyDescent="0.25">
      <c r="A370" s="272"/>
      <c r="B370" s="273"/>
      <c r="C370" s="269"/>
      <c r="D370" s="269"/>
      <c r="E370" s="269"/>
      <c r="F370" s="269"/>
      <c r="G370" s="269"/>
      <c r="H370" s="269"/>
      <c r="I370" s="269"/>
      <c r="J370" s="269"/>
      <c r="K370" s="269"/>
      <c r="L370" s="269"/>
      <c r="M370" s="269"/>
      <c r="N370" s="269"/>
      <c r="O370" s="269"/>
      <c r="P370" s="271"/>
    </row>
    <row r="371" spans="1:16" ht="12.75" customHeight="1" x14ac:dyDescent="0.25">
      <c r="A371" s="272"/>
      <c r="B371" s="273"/>
      <c r="C371" s="269"/>
      <c r="D371" s="269"/>
      <c r="E371" s="269"/>
      <c r="F371" s="269"/>
      <c r="G371" s="269"/>
      <c r="H371" s="269"/>
      <c r="I371" s="269"/>
      <c r="J371" s="269"/>
      <c r="K371" s="269"/>
      <c r="L371" s="269"/>
      <c r="M371" s="269"/>
      <c r="N371" s="269"/>
      <c r="O371" s="269"/>
      <c r="P371" s="271"/>
    </row>
    <row r="372" spans="1:16" ht="15" customHeight="1" x14ac:dyDescent="0.25">
      <c r="A372" s="272" t="s">
        <v>359</v>
      </c>
      <c r="B372" s="273" t="s">
        <v>328</v>
      </c>
      <c r="C372" s="269">
        <v>0</v>
      </c>
      <c r="D372" s="269">
        <v>0</v>
      </c>
      <c r="E372" s="269" t="e">
        <f t="shared" ref="E372" si="67">D372/C372</f>
        <v>#DIV/0!</v>
      </c>
      <c r="F372" s="269">
        <v>0</v>
      </c>
      <c r="G372" s="269">
        <v>0</v>
      </c>
      <c r="H372" s="269">
        <v>0</v>
      </c>
      <c r="I372" s="269">
        <v>0</v>
      </c>
      <c r="J372" s="269">
        <v>0</v>
      </c>
      <c r="K372" s="269">
        <v>0</v>
      </c>
      <c r="L372" s="269">
        <v>0</v>
      </c>
      <c r="M372" s="269">
        <v>0</v>
      </c>
      <c r="N372" s="269">
        <v>0</v>
      </c>
      <c r="O372" s="269">
        <v>0</v>
      </c>
      <c r="P372" s="271" t="e">
        <f t="shared" ref="P372" si="68">K372/F372</f>
        <v>#DIV/0!</v>
      </c>
    </row>
    <row r="373" spans="1:16" x14ac:dyDescent="0.25">
      <c r="A373" s="272"/>
      <c r="B373" s="273"/>
      <c r="C373" s="269"/>
      <c r="D373" s="269"/>
      <c r="E373" s="269"/>
      <c r="F373" s="269"/>
      <c r="G373" s="269"/>
      <c r="H373" s="269"/>
      <c r="I373" s="269"/>
      <c r="J373" s="269"/>
      <c r="K373" s="269"/>
      <c r="L373" s="269"/>
      <c r="M373" s="269"/>
      <c r="N373" s="269"/>
      <c r="O373" s="269"/>
      <c r="P373" s="271"/>
    </row>
    <row r="374" spans="1:16" x14ac:dyDescent="0.25">
      <c r="A374" s="272"/>
      <c r="B374" s="273"/>
      <c r="C374" s="269"/>
      <c r="D374" s="269"/>
      <c r="E374" s="269"/>
      <c r="F374" s="269"/>
      <c r="G374" s="269"/>
      <c r="H374" s="269"/>
      <c r="I374" s="269"/>
      <c r="J374" s="269"/>
      <c r="K374" s="269"/>
      <c r="L374" s="269"/>
      <c r="M374" s="269"/>
      <c r="N374" s="269"/>
      <c r="O374" s="269"/>
      <c r="P374" s="271"/>
    </row>
    <row r="375" spans="1:16" x14ac:dyDescent="0.25">
      <c r="A375" s="272"/>
      <c r="B375" s="273"/>
      <c r="C375" s="269"/>
      <c r="D375" s="269"/>
      <c r="E375" s="269"/>
      <c r="F375" s="269"/>
      <c r="G375" s="269"/>
      <c r="H375" s="269"/>
      <c r="I375" s="269"/>
      <c r="J375" s="269"/>
      <c r="K375" s="269"/>
      <c r="L375" s="269"/>
      <c r="M375" s="269"/>
      <c r="N375" s="269"/>
      <c r="O375" s="269"/>
      <c r="P375" s="271"/>
    </row>
    <row r="376" spans="1:16" ht="15" hidden="1" customHeight="1" x14ac:dyDescent="0.25">
      <c r="A376" s="272"/>
      <c r="B376" s="273"/>
      <c r="C376" s="269"/>
      <c r="D376" s="269"/>
      <c r="E376" s="269"/>
      <c r="F376" s="269"/>
      <c r="G376" s="269"/>
      <c r="H376" s="269"/>
      <c r="I376" s="269"/>
      <c r="J376" s="269"/>
      <c r="K376" s="269"/>
      <c r="L376" s="269"/>
      <c r="M376" s="269"/>
      <c r="N376" s="269"/>
      <c r="O376" s="269"/>
      <c r="P376" s="271"/>
    </row>
    <row r="377" spans="1:16" ht="8.25" customHeight="1" thickBot="1" x14ac:dyDescent="0.3">
      <c r="A377" s="274"/>
      <c r="B377" s="275"/>
      <c r="C377" s="276"/>
      <c r="D377" s="276"/>
      <c r="E377" s="276"/>
      <c r="F377" s="276"/>
      <c r="G377" s="276"/>
      <c r="H377" s="276"/>
      <c r="I377" s="276"/>
      <c r="J377" s="276"/>
      <c r="K377" s="276"/>
      <c r="L377" s="276"/>
      <c r="M377" s="276"/>
      <c r="N377" s="276"/>
      <c r="O377" s="276"/>
      <c r="P377" s="281"/>
    </row>
    <row r="378" spans="1:16" ht="28.5" customHeight="1" thickBot="1" x14ac:dyDescent="0.3">
      <c r="A378" s="266" t="s">
        <v>360</v>
      </c>
      <c r="B378" s="267"/>
      <c r="C378" s="267"/>
      <c r="D378" s="267"/>
      <c r="E378" s="267"/>
      <c r="F378" s="267"/>
      <c r="G378" s="267"/>
      <c r="H378" s="267"/>
      <c r="I378" s="267"/>
      <c r="J378" s="267"/>
      <c r="K378" s="267"/>
      <c r="L378" s="267"/>
      <c r="M378" s="267"/>
      <c r="N378" s="267"/>
      <c r="O378" s="267"/>
      <c r="P378" s="268"/>
    </row>
    <row r="379" spans="1:16" ht="60" customHeight="1" thickBot="1" x14ac:dyDescent="0.3">
      <c r="A379" s="99" t="s">
        <v>250</v>
      </c>
      <c r="B379" s="100" t="s">
        <v>329</v>
      </c>
      <c r="C379" s="100">
        <v>100</v>
      </c>
      <c r="D379" s="100">
        <v>100</v>
      </c>
      <c r="E379" s="103">
        <f>D379/C379</f>
        <v>1</v>
      </c>
      <c r="F379" s="103">
        <v>6383.8</v>
      </c>
      <c r="G379" s="103">
        <v>0</v>
      </c>
      <c r="H379" s="103">
        <v>0</v>
      </c>
      <c r="I379" s="103">
        <v>6383.8</v>
      </c>
      <c r="J379" s="103">
        <v>0</v>
      </c>
      <c r="K379" s="103">
        <v>6383.8</v>
      </c>
      <c r="L379" s="103">
        <v>0</v>
      </c>
      <c r="M379" s="103">
        <v>0</v>
      </c>
      <c r="N379" s="103">
        <v>6383.8</v>
      </c>
      <c r="O379" s="103">
        <v>0</v>
      </c>
      <c r="P379" s="104">
        <f>K379/F379</f>
        <v>1</v>
      </c>
    </row>
    <row r="380" spans="1:16" ht="34.5" customHeight="1" thickBot="1" x14ac:dyDescent="0.3">
      <c r="A380" s="266" t="s">
        <v>330</v>
      </c>
      <c r="B380" s="267"/>
      <c r="C380" s="267"/>
      <c r="D380" s="267"/>
      <c r="E380" s="267"/>
      <c r="F380" s="267"/>
      <c r="G380" s="267"/>
      <c r="H380" s="267"/>
      <c r="I380" s="267"/>
      <c r="J380" s="267"/>
      <c r="K380" s="267"/>
      <c r="L380" s="267"/>
      <c r="M380" s="267"/>
      <c r="N380" s="267"/>
      <c r="O380" s="267"/>
      <c r="P380" s="268"/>
    </row>
    <row r="381" spans="1:16" ht="70.5" customHeight="1" thickBot="1" x14ac:dyDescent="0.3">
      <c r="A381" s="99" t="s">
        <v>250</v>
      </c>
      <c r="B381" s="100" t="s">
        <v>331</v>
      </c>
      <c r="C381" s="100">
        <v>100</v>
      </c>
      <c r="D381" s="100">
        <v>100</v>
      </c>
      <c r="E381" s="103">
        <f>D381/C381</f>
        <v>1</v>
      </c>
      <c r="F381" s="103">
        <v>100</v>
      </c>
      <c r="G381" s="103">
        <v>0</v>
      </c>
      <c r="H381" s="103">
        <v>0</v>
      </c>
      <c r="I381" s="103">
        <v>100</v>
      </c>
      <c r="J381" s="103">
        <v>0</v>
      </c>
      <c r="K381" s="103">
        <v>100</v>
      </c>
      <c r="L381" s="103">
        <v>0</v>
      </c>
      <c r="M381" s="103">
        <v>0</v>
      </c>
      <c r="N381" s="103">
        <v>100</v>
      </c>
      <c r="O381" s="103">
        <v>0</v>
      </c>
      <c r="P381" s="104">
        <f>K381/F381</f>
        <v>1</v>
      </c>
    </row>
  </sheetData>
  <mergeCells count="763">
    <mergeCell ref="A130:P130"/>
    <mergeCell ref="A159:A165"/>
    <mergeCell ref="B159:B165"/>
    <mergeCell ref="A166:A172"/>
    <mergeCell ref="C116:C122"/>
    <mergeCell ref="C123:C129"/>
    <mergeCell ref="A18:A24"/>
    <mergeCell ref="B18:B24"/>
    <mergeCell ref="C18:C24"/>
    <mergeCell ref="M18:M24"/>
    <mergeCell ref="N18:N24"/>
    <mergeCell ref="O18:O24"/>
    <mergeCell ref="P18:P24"/>
    <mergeCell ref="D18:D24"/>
    <mergeCell ref="E18:E24"/>
    <mergeCell ref="F18:F24"/>
    <mergeCell ref="G18:G24"/>
    <mergeCell ref="H18:H24"/>
    <mergeCell ref="I18:I24"/>
    <mergeCell ref="J18:J24"/>
    <mergeCell ref="K18:K24"/>
    <mergeCell ref="L18:L24"/>
    <mergeCell ref="A138:A144"/>
    <mergeCell ref="B138:B144"/>
    <mergeCell ref="A7:P7"/>
    <mergeCell ref="A8:A16"/>
    <mergeCell ref="B8:B16"/>
    <mergeCell ref="C8:C10"/>
    <mergeCell ref="D8:D10"/>
    <mergeCell ref="E8:E10"/>
    <mergeCell ref="F8:F16"/>
    <mergeCell ref="G8:G16"/>
    <mergeCell ref="H8:H16"/>
    <mergeCell ref="I8:I16"/>
    <mergeCell ref="J8:J16"/>
    <mergeCell ref="K8:K16"/>
    <mergeCell ref="L8:L16"/>
    <mergeCell ref="M8:M16"/>
    <mergeCell ref="N8:N16"/>
    <mergeCell ref="O8:O16"/>
    <mergeCell ref="P8:P16"/>
    <mergeCell ref="C11:C12"/>
    <mergeCell ref="D11:D12"/>
    <mergeCell ref="E11:E12"/>
    <mergeCell ref="C15:C16"/>
    <mergeCell ref="D15:D16"/>
    <mergeCell ref="E15:E16"/>
    <mergeCell ref="P145:P151"/>
    <mergeCell ref="A131:A137"/>
    <mergeCell ref="B131:B137"/>
    <mergeCell ref="O166:O172"/>
    <mergeCell ref="P166:P172"/>
    <mergeCell ref="O159:O165"/>
    <mergeCell ref="P159:P165"/>
    <mergeCell ref="O152:O158"/>
    <mergeCell ref="P152:P158"/>
    <mergeCell ref="A145:A151"/>
    <mergeCell ref="B145:B151"/>
    <mergeCell ref="A152:A158"/>
    <mergeCell ref="B152:B158"/>
    <mergeCell ref="F145:F151"/>
    <mergeCell ref="G145:G151"/>
    <mergeCell ref="H145:H151"/>
    <mergeCell ref="I145:I151"/>
    <mergeCell ref="J145:J151"/>
    <mergeCell ref="B166:B172"/>
    <mergeCell ref="O131:O137"/>
    <mergeCell ref="P131:P137"/>
    <mergeCell ref="C138:C144"/>
    <mergeCell ref="D138:D144"/>
    <mergeCell ref="E138:E144"/>
    <mergeCell ref="A206:A212"/>
    <mergeCell ref="B206:B212"/>
    <mergeCell ref="M173:M179"/>
    <mergeCell ref="N173:N179"/>
    <mergeCell ref="O173:O179"/>
    <mergeCell ref="K145:K151"/>
    <mergeCell ref="L145:L151"/>
    <mergeCell ref="M145:M151"/>
    <mergeCell ref="N145:N151"/>
    <mergeCell ref="O145:O151"/>
    <mergeCell ref="L159:L165"/>
    <mergeCell ref="M159:M165"/>
    <mergeCell ref="N159:N165"/>
    <mergeCell ref="F166:F172"/>
    <mergeCell ref="G166:G172"/>
    <mergeCell ref="H166:H172"/>
    <mergeCell ref="I166:I172"/>
    <mergeCell ref="J166:J172"/>
    <mergeCell ref="K166:K172"/>
    <mergeCell ref="L166:L172"/>
    <mergeCell ref="M166:M172"/>
    <mergeCell ref="N166:N172"/>
    <mergeCell ref="F206:F212"/>
    <mergeCell ref="G206:G212"/>
    <mergeCell ref="L227:L233"/>
    <mergeCell ref="M227:M233"/>
    <mergeCell ref="N227:N233"/>
    <mergeCell ref="O227:O233"/>
    <mergeCell ref="P227:P233"/>
    <mergeCell ref="O206:O212"/>
    <mergeCell ref="P206:P212"/>
    <mergeCell ref="A199:A205"/>
    <mergeCell ref="F173:F179"/>
    <mergeCell ref="G173:G179"/>
    <mergeCell ref="H173:H179"/>
    <mergeCell ref="I173:I179"/>
    <mergeCell ref="J173:J179"/>
    <mergeCell ref="K173:K179"/>
    <mergeCell ref="L173:L179"/>
    <mergeCell ref="A173:A179"/>
    <mergeCell ref="B173:B179"/>
    <mergeCell ref="A180:A186"/>
    <mergeCell ref="B180:B186"/>
    <mergeCell ref="A187:A192"/>
    <mergeCell ref="B187:B192"/>
    <mergeCell ref="A193:A198"/>
    <mergeCell ref="B193:B198"/>
    <mergeCell ref="B199:B205"/>
    <mergeCell ref="O269:O275"/>
    <mergeCell ref="P269:P275"/>
    <mergeCell ref="L276:L282"/>
    <mergeCell ref="M276:M282"/>
    <mergeCell ref="N276:N282"/>
    <mergeCell ref="O276:O282"/>
    <mergeCell ref="P276:P282"/>
    <mergeCell ref="L262:L268"/>
    <mergeCell ref="M262:M268"/>
    <mergeCell ref="N262:N268"/>
    <mergeCell ref="O262:O268"/>
    <mergeCell ref="P262:P268"/>
    <mergeCell ref="O319:O325"/>
    <mergeCell ref="A319:A325"/>
    <mergeCell ref="B319:B325"/>
    <mergeCell ref="A326:A332"/>
    <mergeCell ref="B326:B332"/>
    <mergeCell ref="P319:P325"/>
    <mergeCell ref="D81:D87"/>
    <mergeCell ref="E81:E87"/>
    <mergeCell ref="F81:F87"/>
    <mergeCell ref="G81:G87"/>
    <mergeCell ref="H81:H87"/>
    <mergeCell ref="I81:I87"/>
    <mergeCell ref="J81:J87"/>
    <mergeCell ref="K81:K87"/>
    <mergeCell ref="L81:L87"/>
    <mergeCell ref="M81:M87"/>
    <mergeCell ref="N81:N87"/>
    <mergeCell ref="O81:O87"/>
    <mergeCell ref="P81:P87"/>
    <mergeCell ref="C88:C94"/>
    <mergeCell ref="D88:D94"/>
    <mergeCell ref="E88:E94"/>
    <mergeCell ref="F88:F94"/>
    <mergeCell ref="G88:G94"/>
    <mergeCell ref="L326:L332"/>
    <mergeCell ref="M326:M332"/>
    <mergeCell ref="N326:N332"/>
    <mergeCell ref="I74:I80"/>
    <mergeCell ref="J74:J80"/>
    <mergeCell ref="K74:K80"/>
    <mergeCell ref="L74:L80"/>
    <mergeCell ref="M74:M80"/>
    <mergeCell ref="N74:N80"/>
    <mergeCell ref="M319:M325"/>
    <mergeCell ref="N319:N325"/>
    <mergeCell ref="I88:I94"/>
    <mergeCell ref="J88:J94"/>
    <mergeCell ref="K88:K94"/>
    <mergeCell ref="L88:L94"/>
    <mergeCell ref="M88:M94"/>
    <mergeCell ref="N88:N94"/>
    <mergeCell ref="L269:L275"/>
    <mergeCell ref="M269:M275"/>
    <mergeCell ref="N269:N275"/>
    <mergeCell ref="L234:L240"/>
    <mergeCell ref="L206:L212"/>
    <mergeCell ref="M206:M212"/>
    <mergeCell ref="N206:N212"/>
    <mergeCell ref="A102:A108"/>
    <mergeCell ref="B102:B108"/>
    <mergeCell ref="A109:A115"/>
    <mergeCell ref="B109:B115"/>
    <mergeCell ref="A116:A122"/>
    <mergeCell ref="A123:A129"/>
    <mergeCell ref="B123:B129"/>
    <mergeCell ref="F74:F80"/>
    <mergeCell ref="G74:G80"/>
    <mergeCell ref="C81:C87"/>
    <mergeCell ref="D116:D122"/>
    <mergeCell ref="E116:E122"/>
    <mergeCell ref="F116:F122"/>
    <mergeCell ref="G116:G122"/>
    <mergeCell ref="D102:D108"/>
    <mergeCell ref="E102:E108"/>
    <mergeCell ref="F102:F108"/>
    <mergeCell ref="G102:G108"/>
    <mergeCell ref="C102:C108"/>
    <mergeCell ref="B116:B122"/>
    <mergeCell ref="L372:L377"/>
    <mergeCell ref="M372:M377"/>
    <mergeCell ref="N372:N377"/>
    <mergeCell ref="O372:O377"/>
    <mergeCell ref="P372:P377"/>
    <mergeCell ref="N354:N359"/>
    <mergeCell ref="O354:O359"/>
    <mergeCell ref="P354:P359"/>
    <mergeCell ref="L340:L346"/>
    <mergeCell ref="M340:M346"/>
    <mergeCell ref="N340:N346"/>
    <mergeCell ref="O340:O346"/>
    <mergeCell ref="P340:P346"/>
    <mergeCell ref="A347:P347"/>
    <mergeCell ref="A348:A353"/>
    <mergeCell ref="B348:B353"/>
    <mergeCell ref="A354:A359"/>
    <mergeCell ref="B354:B359"/>
    <mergeCell ref="A360:A365"/>
    <mergeCell ref="B360:B365"/>
    <mergeCell ref="H348:H353"/>
    <mergeCell ref="I348:I353"/>
    <mergeCell ref="J348:J353"/>
    <mergeCell ref="K348:K353"/>
    <mergeCell ref="A1:P2"/>
    <mergeCell ref="A3:A5"/>
    <mergeCell ref="B3:B5"/>
    <mergeCell ref="C3:C5"/>
    <mergeCell ref="D3:D5"/>
    <mergeCell ref="E3:E5"/>
    <mergeCell ref="F3:J3"/>
    <mergeCell ref="K3:O3"/>
    <mergeCell ref="P3:P5"/>
    <mergeCell ref="F4:F5"/>
    <mergeCell ref="G4:J4"/>
    <mergeCell ref="K4:K5"/>
    <mergeCell ref="L4:O4"/>
    <mergeCell ref="A17:P17"/>
    <mergeCell ref="A73:P73"/>
    <mergeCell ref="A74:A80"/>
    <mergeCell ref="B74:B80"/>
    <mergeCell ref="A81:A87"/>
    <mergeCell ref="B81:B87"/>
    <mergeCell ref="A88:A94"/>
    <mergeCell ref="B88:B94"/>
    <mergeCell ref="A95:A101"/>
    <mergeCell ref="B95:B101"/>
    <mergeCell ref="C74:C80"/>
    <mergeCell ref="D74:D80"/>
    <mergeCell ref="E74:E80"/>
    <mergeCell ref="H74:H80"/>
    <mergeCell ref="O74:O80"/>
    <mergeCell ref="P74:P80"/>
    <mergeCell ref="H88:H94"/>
    <mergeCell ref="O88:O94"/>
    <mergeCell ref="P88:P94"/>
    <mergeCell ref="C95:C101"/>
    <mergeCell ref="D95:D101"/>
    <mergeCell ref="E95:E101"/>
    <mergeCell ref="F95:F101"/>
    <mergeCell ref="G95:G101"/>
    <mergeCell ref="H95:H101"/>
    <mergeCell ref="I95:I101"/>
    <mergeCell ref="J95:J101"/>
    <mergeCell ref="K95:K101"/>
    <mergeCell ref="L95:L101"/>
    <mergeCell ref="M95:M101"/>
    <mergeCell ref="N95:N101"/>
    <mergeCell ref="O95:O101"/>
    <mergeCell ref="P95:P101"/>
    <mergeCell ref="N102:N108"/>
    <mergeCell ref="O102:O108"/>
    <mergeCell ref="P102:P108"/>
    <mergeCell ref="C109:C115"/>
    <mergeCell ref="D109:D115"/>
    <mergeCell ref="E109:E115"/>
    <mergeCell ref="F109:F115"/>
    <mergeCell ref="G109:G115"/>
    <mergeCell ref="H109:H115"/>
    <mergeCell ref="I109:I115"/>
    <mergeCell ref="J109:J115"/>
    <mergeCell ref="K109:K115"/>
    <mergeCell ref="L109:L115"/>
    <mergeCell ref="M109:M115"/>
    <mergeCell ref="N109:N115"/>
    <mergeCell ref="O109:O115"/>
    <mergeCell ref="P109:P115"/>
    <mergeCell ref="H102:H108"/>
    <mergeCell ref="I102:I108"/>
    <mergeCell ref="J102:J108"/>
    <mergeCell ref="K102:K108"/>
    <mergeCell ref="L102:L108"/>
    <mergeCell ref="M102:M108"/>
    <mergeCell ref="K116:K122"/>
    <mergeCell ref="L116:L122"/>
    <mergeCell ref="M116:M122"/>
    <mergeCell ref="N116:N122"/>
    <mergeCell ref="O116:O122"/>
    <mergeCell ref="P116:P122"/>
    <mergeCell ref="D123:D129"/>
    <mergeCell ref="E123:E129"/>
    <mergeCell ref="F123:F129"/>
    <mergeCell ref="G123:G129"/>
    <mergeCell ref="H123:H129"/>
    <mergeCell ref="I123:I129"/>
    <mergeCell ref="J123:J129"/>
    <mergeCell ref="K123:K129"/>
    <mergeCell ref="L123:L129"/>
    <mergeCell ref="M123:M129"/>
    <mergeCell ref="N123:N129"/>
    <mergeCell ref="O123:O129"/>
    <mergeCell ref="P123:P129"/>
    <mergeCell ref="H116:H122"/>
    <mergeCell ref="I116:I122"/>
    <mergeCell ref="J116:J122"/>
    <mergeCell ref="A213:A219"/>
    <mergeCell ref="B213:B219"/>
    <mergeCell ref="A220:A226"/>
    <mergeCell ref="B220:B226"/>
    <mergeCell ref="A227:A233"/>
    <mergeCell ref="B227:B233"/>
    <mergeCell ref="A234:A240"/>
    <mergeCell ref="B234:B240"/>
    <mergeCell ref="A241:A247"/>
    <mergeCell ref="B241:B247"/>
    <mergeCell ref="A248:A254"/>
    <mergeCell ref="B248:B254"/>
    <mergeCell ref="A255:A261"/>
    <mergeCell ref="B255:B261"/>
    <mergeCell ref="A262:A268"/>
    <mergeCell ref="B262:B268"/>
    <mergeCell ref="N131:N137"/>
    <mergeCell ref="A269:A275"/>
    <mergeCell ref="B269:B275"/>
    <mergeCell ref="F152:F158"/>
    <mergeCell ref="G152:G158"/>
    <mergeCell ref="H152:H158"/>
    <mergeCell ref="I152:I158"/>
    <mergeCell ref="J152:J158"/>
    <mergeCell ref="K152:K158"/>
    <mergeCell ref="L152:L158"/>
    <mergeCell ref="M152:M158"/>
    <mergeCell ref="N152:N158"/>
    <mergeCell ref="F159:F165"/>
    <mergeCell ref="G159:G165"/>
    <mergeCell ref="H159:H165"/>
    <mergeCell ref="I159:I165"/>
    <mergeCell ref="J159:J165"/>
    <mergeCell ref="K159:K165"/>
    <mergeCell ref="A276:A282"/>
    <mergeCell ref="B276:B282"/>
    <mergeCell ref="A283:A289"/>
    <mergeCell ref="B283:B289"/>
    <mergeCell ref="C131:C137"/>
    <mergeCell ref="D131:D137"/>
    <mergeCell ref="E131:E137"/>
    <mergeCell ref="C145:C151"/>
    <mergeCell ref="D145:D151"/>
    <mergeCell ref="E145:E151"/>
    <mergeCell ref="C152:C158"/>
    <mergeCell ref="D152:D158"/>
    <mergeCell ref="E152:E158"/>
    <mergeCell ref="C159:C165"/>
    <mergeCell ref="D159:D165"/>
    <mergeCell ref="E159:E165"/>
    <mergeCell ref="C166:C172"/>
    <mergeCell ref="D166:D172"/>
    <mergeCell ref="E166:E172"/>
    <mergeCell ref="C173:C179"/>
    <mergeCell ref="D173:D179"/>
    <mergeCell ref="C206:C212"/>
    <mergeCell ref="D206:D212"/>
    <mergeCell ref="E206:E212"/>
    <mergeCell ref="O138:O144"/>
    <mergeCell ref="P138:P144"/>
    <mergeCell ref="F131:F137"/>
    <mergeCell ref="G131:G137"/>
    <mergeCell ref="H131:H137"/>
    <mergeCell ref="I131:I137"/>
    <mergeCell ref="J131:J137"/>
    <mergeCell ref="K131:K137"/>
    <mergeCell ref="L131:L137"/>
    <mergeCell ref="M131:M137"/>
    <mergeCell ref="F138:F144"/>
    <mergeCell ref="G138:G144"/>
    <mergeCell ref="H138:H144"/>
    <mergeCell ref="I138:I144"/>
    <mergeCell ref="J138:J144"/>
    <mergeCell ref="K138:K144"/>
    <mergeCell ref="L138:L144"/>
    <mergeCell ref="M138:M144"/>
    <mergeCell ref="N138:N144"/>
    <mergeCell ref="P173:P179"/>
    <mergeCell ref="C180:C186"/>
    <mergeCell ref="D180:D186"/>
    <mergeCell ref="E180:E186"/>
    <mergeCell ref="F180:F186"/>
    <mergeCell ref="G180:G186"/>
    <mergeCell ref="H180:H186"/>
    <mergeCell ref="I180:I186"/>
    <mergeCell ref="J180:J186"/>
    <mergeCell ref="K180:K186"/>
    <mergeCell ref="L180:L186"/>
    <mergeCell ref="M180:M186"/>
    <mergeCell ref="N180:N186"/>
    <mergeCell ref="O180:O186"/>
    <mergeCell ref="P180:P186"/>
    <mergeCell ref="E173:E179"/>
    <mergeCell ref="H206:H212"/>
    <mergeCell ref="I206:I212"/>
    <mergeCell ref="J206:J212"/>
    <mergeCell ref="K206:K212"/>
    <mergeCell ref="C227:C233"/>
    <mergeCell ref="D227:D233"/>
    <mergeCell ref="E227:E233"/>
    <mergeCell ref="F227:F233"/>
    <mergeCell ref="G227:G233"/>
    <mergeCell ref="C213:C219"/>
    <mergeCell ref="D213:D219"/>
    <mergeCell ref="E213:E219"/>
    <mergeCell ref="F213:F219"/>
    <mergeCell ref="G213:G219"/>
    <mergeCell ref="H227:H233"/>
    <mergeCell ref="I227:I233"/>
    <mergeCell ref="J227:J233"/>
    <mergeCell ref="K227:K233"/>
    <mergeCell ref="F248:F254"/>
    <mergeCell ref="G248:G254"/>
    <mergeCell ref="H248:H254"/>
    <mergeCell ref="I248:I254"/>
    <mergeCell ref="J248:J254"/>
    <mergeCell ref="K248:K254"/>
    <mergeCell ref="C234:C240"/>
    <mergeCell ref="D234:D240"/>
    <mergeCell ref="E234:E240"/>
    <mergeCell ref="F234:F240"/>
    <mergeCell ref="G234:G240"/>
    <mergeCell ref="H234:H240"/>
    <mergeCell ref="I234:I240"/>
    <mergeCell ref="J234:J240"/>
    <mergeCell ref="K234:K240"/>
    <mergeCell ref="C262:C268"/>
    <mergeCell ref="D262:D268"/>
    <mergeCell ref="E262:E268"/>
    <mergeCell ref="F262:F268"/>
    <mergeCell ref="G262:G268"/>
    <mergeCell ref="H262:H268"/>
    <mergeCell ref="I262:I268"/>
    <mergeCell ref="J262:J268"/>
    <mergeCell ref="K262:K268"/>
    <mergeCell ref="C269:C275"/>
    <mergeCell ref="D269:D275"/>
    <mergeCell ref="E269:E275"/>
    <mergeCell ref="F269:F275"/>
    <mergeCell ref="G269:G275"/>
    <mergeCell ref="H269:H275"/>
    <mergeCell ref="I269:I275"/>
    <mergeCell ref="J269:J275"/>
    <mergeCell ref="K269:K275"/>
    <mergeCell ref="C276:C282"/>
    <mergeCell ref="D276:D282"/>
    <mergeCell ref="E276:E282"/>
    <mergeCell ref="F276:F282"/>
    <mergeCell ref="G276:G282"/>
    <mergeCell ref="H276:H282"/>
    <mergeCell ref="I276:I282"/>
    <mergeCell ref="J276:J282"/>
    <mergeCell ref="K276:K282"/>
    <mergeCell ref="L187:L192"/>
    <mergeCell ref="M187:M192"/>
    <mergeCell ref="N187:N192"/>
    <mergeCell ref="O187:O192"/>
    <mergeCell ref="P187:P192"/>
    <mergeCell ref="C193:C198"/>
    <mergeCell ref="D193:D198"/>
    <mergeCell ref="E193:E198"/>
    <mergeCell ref="F193:F198"/>
    <mergeCell ref="G193:G198"/>
    <mergeCell ref="H193:H198"/>
    <mergeCell ref="I193:I198"/>
    <mergeCell ref="J193:J198"/>
    <mergeCell ref="K193:K198"/>
    <mergeCell ref="C187:C192"/>
    <mergeCell ref="D187:D192"/>
    <mergeCell ref="E187:E192"/>
    <mergeCell ref="F187:F192"/>
    <mergeCell ref="G187:G192"/>
    <mergeCell ref="H187:H192"/>
    <mergeCell ref="I187:I192"/>
    <mergeCell ref="J187:J192"/>
    <mergeCell ref="K187:K192"/>
    <mergeCell ref="L193:L198"/>
    <mergeCell ref="M193:M198"/>
    <mergeCell ref="N193:N198"/>
    <mergeCell ref="O193:O198"/>
    <mergeCell ref="P193:P198"/>
    <mergeCell ref="C199:C205"/>
    <mergeCell ref="D199:D205"/>
    <mergeCell ref="E199:E205"/>
    <mergeCell ref="F199:F205"/>
    <mergeCell ref="G199:G205"/>
    <mergeCell ref="H199:H205"/>
    <mergeCell ref="I199:I205"/>
    <mergeCell ref="J199:J205"/>
    <mergeCell ref="K199:K205"/>
    <mergeCell ref="L199:L205"/>
    <mergeCell ref="M199:M205"/>
    <mergeCell ref="N199:N205"/>
    <mergeCell ref="O199:O205"/>
    <mergeCell ref="P199:P205"/>
    <mergeCell ref="L213:L219"/>
    <mergeCell ref="M213:M219"/>
    <mergeCell ref="N213:N219"/>
    <mergeCell ref="O213:O219"/>
    <mergeCell ref="P213:P219"/>
    <mergeCell ref="C220:C226"/>
    <mergeCell ref="D220:D226"/>
    <mergeCell ref="E220:E226"/>
    <mergeCell ref="F220:F226"/>
    <mergeCell ref="G220:G226"/>
    <mergeCell ref="H220:H226"/>
    <mergeCell ref="I220:I226"/>
    <mergeCell ref="J220:J226"/>
    <mergeCell ref="K220:K226"/>
    <mergeCell ref="L220:L226"/>
    <mergeCell ref="M220:M226"/>
    <mergeCell ref="N220:N226"/>
    <mergeCell ref="O220:O226"/>
    <mergeCell ref="P220:P226"/>
    <mergeCell ref="H213:H219"/>
    <mergeCell ref="I213:I219"/>
    <mergeCell ref="J213:J219"/>
    <mergeCell ref="K213:K219"/>
    <mergeCell ref="N255:N261"/>
    <mergeCell ref="O255:O261"/>
    <mergeCell ref="P255:P261"/>
    <mergeCell ref="M234:M240"/>
    <mergeCell ref="N234:N240"/>
    <mergeCell ref="O234:O240"/>
    <mergeCell ref="P234:P240"/>
    <mergeCell ref="C241:C247"/>
    <mergeCell ref="D241:D247"/>
    <mergeCell ref="E241:E247"/>
    <mergeCell ref="F241:F247"/>
    <mergeCell ref="G241:G247"/>
    <mergeCell ref="H241:H247"/>
    <mergeCell ref="I241:I247"/>
    <mergeCell ref="J241:J247"/>
    <mergeCell ref="K241:K247"/>
    <mergeCell ref="L241:L247"/>
    <mergeCell ref="M241:M247"/>
    <mergeCell ref="N241:N247"/>
    <mergeCell ref="O241:O247"/>
    <mergeCell ref="P241:P247"/>
    <mergeCell ref="C248:C254"/>
    <mergeCell ref="D248:D254"/>
    <mergeCell ref="E248:E254"/>
    <mergeCell ref="J283:J289"/>
    <mergeCell ref="K283:K289"/>
    <mergeCell ref="L283:L289"/>
    <mergeCell ref="M283:M289"/>
    <mergeCell ref="N283:N289"/>
    <mergeCell ref="O283:O289"/>
    <mergeCell ref="P283:P289"/>
    <mergeCell ref="A290:P290"/>
    <mergeCell ref="L248:L254"/>
    <mergeCell ref="M248:M254"/>
    <mergeCell ref="N248:N254"/>
    <mergeCell ref="O248:O254"/>
    <mergeCell ref="P248:P254"/>
    <mergeCell ref="C255:C261"/>
    <mergeCell ref="D255:D261"/>
    <mergeCell ref="E255:E261"/>
    <mergeCell ref="F255:F261"/>
    <mergeCell ref="G255:G261"/>
    <mergeCell ref="H255:H261"/>
    <mergeCell ref="I255:I261"/>
    <mergeCell ref="J255:J261"/>
    <mergeCell ref="K255:K261"/>
    <mergeCell ref="L255:L261"/>
    <mergeCell ref="M255:M261"/>
    <mergeCell ref="A291:A297"/>
    <mergeCell ref="B291:B297"/>
    <mergeCell ref="A298:A304"/>
    <mergeCell ref="B298:B304"/>
    <mergeCell ref="A305:A311"/>
    <mergeCell ref="B305:B311"/>
    <mergeCell ref="A312:A318"/>
    <mergeCell ref="B312:B318"/>
    <mergeCell ref="I283:I289"/>
    <mergeCell ref="C283:C289"/>
    <mergeCell ref="D283:D289"/>
    <mergeCell ref="E283:E289"/>
    <mergeCell ref="F283:F289"/>
    <mergeCell ref="G283:G289"/>
    <mergeCell ref="H283:H289"/>
    <mergeCell ref="H291:H297"/>
    <mergeCell ref="I291:I297"/>
    <mergeCell ref="A333:A339"/>
    <mergeCell ref="B333:B339"/>
    <mergeCell ref="A340:A346"/>
    <mergeCell ref="B340:B346"/>
    <mergeCell ref="C291:C297"/>
    <mergeCell ref="D291:D297"/>
    <mergeCell ref="E291:E297"/>
    <mergeCell ref="F291:F297"/>
    <mergeCell ref="G291:G297"/>
    <mergeCell ref="C298:C304"/>
    <mergeCell ref="D298:D304"/>
    <mergeCell ref="E298:E304"/>
    <mergeCell ref="F298:F304"/>
    <mergeCell ref="G298:G304"/>
    <mergeCell ref="C305:C311"/>
    <mergeCell ref="D305:D311"/>
    <mergeCell ref="E305:E311"/>
    <mergeCell ref="F305:F311"/>
    <mergeCell ref="G305:G311"/>
    <mergeCell ref="C312:C318"/>
    <mergeCell ref="D312:D318"/>
    <mergeCell ref="E312:E318"/>
    <mergeCell ref="F312:F318"/>
    <mergeCell ref="G312:G318"/>
    <mergeCell ref="J291:J297"/>
    <mergeCell ref="K291:K297"/>
    <mergeCell ref="L291:L297"/>
    <mergeCell ref="M291:M297"/>
    <mergeCell ref="N291:N297"/>
    <mergeCell ref="O291:O297"/>
    <mergeCell ref="P291:P297"/>
    <mergeCell ref="H298:H304"/>
    <mergeCell ref="I298:I304"/>
    <mergeCell ref="J298:J304"/>
    <mergeCell ref="K298:K304"/>
    <mergeCell ref="L298:L304"/>
    <mergeCell ref="M298:M304"/>
    <mergeCell ref="N298:N304"/>
    <mergeCell ref="O298:O304"/>
    <mergeCell ref="P298:P304"/>
    <mergeCell ref="O312:O318"/>
    <mergeCell ref="P312:P318"/>
    <mergeCell ref="H305:H311"/>
    <mergeCell ref="I305:I311"/>
    <mergeCell ref="J305:J311"/>
    <mergeCell ref="K305:K311"/>
    <mergeCell ref="L305:L311"/>
    <mergeCell ref="M305:M311"/>
    <mergeCell ref="N305:N311"/>
    <mergeCell ref="O305:O311"/>
    <mergeCell ref="P305:P311"/>
    <mergeCell ref="L319:L325"/>
    <mergeCell ref="C319:C325"/>
    <mergeCell ref="H312:H318"/>
    <mergeCell ref="I312:I318"/>
    <mergeCell ref="J312:J318"/>
    <mergeCell ref="K312:K318"/>
    <mergeCell ref="L312:L318"/>
    <mergeCell ref="M312:M318"/>
    <mergeCell ref="N312:N318"/>
    <mergeCell ref="K326:K332"/>
    <mergeCell ref="D319:D325"/>
    <mergeCell ref="E319:E325"/>
    <mergeCell ref="F319:F325"/>
    <mergeCell ref="G319:G325"/>
    <mergeCell ref="H319:H325"/>
    <mergeCell ref="I319:I325"/>
    <mergeCell ref="J319:J325"/>
    <mergeCell ref="K319:K325"/>
    <mergeCell ref="O326:O332"/>
    <mergeCell ref="P326:P332"/>
    <mergeCell ref="C333:C339"/>
    <mergeCell ref="D333:D339"/>
    <mergeCell ref="E333:E339"/>
    <mergeCell ref="F333:F339"/>
    <mergeCell ref="G333:G339"/>
    <mergeCell ref="H333:H339"/>
    <mergeCell ref="I333:I339"/>
    <mergeCell ref="J333:J339"/>
    <mergeCell ref="K333:K339"/>
    <mergeCell ref="L333:L339"/>
    <mergeCell ref="M333:M339"/>
    <mergeCell ref="N333:N339"/>
    <mergeCell ref="O333:O339"/>
    <mergeCell ref="P333:P339"/>
    <mergeCell ref="C326:C332"/>
    <mergeCell ref="D326:D332"/>
    <mergeCell ref="E326:E332"/>
    <mergeCell ref="F326:F332"/>
    <mergeCell ref="G326:G332"/>
    <mergeCell ref="H326:H332"/>
    <mergeCell ref="I326:I332"/>
    <mergeCell ref="J326:J332"/>
    <mergeCell ref="C340:C346"/>
    <mergeCell ref="D340:D346"/>
    <mergeCell ref="E340:E346"/>
    <mergeCell ref="F340:F346"/>
    <mergeCell ref="G340:G346"/>
    <mergeCell ref="H340:H346"/>
    <mergeCell ref="I340:I346"/>
    <mergeCell ref="J340:J346"/>
    <mergeCell ref="K340:K346"/>
    <mergeCell ref="L348:L353"/>
    <mergeCell ref="M348:M353"/>
    <mergeCell ref="N348:N353"/>
    <mergeCell ref="O348:O353"/>
    <mergeCell ref="P348:P353"/>
    <mergeCell ref="H354:H359"/>
    <mergeCell ref="I354:I359"/>
    <mergeCell ref="J354:J359"/>
    <mergeCell ref="K354:K359"/>
    <mergeCell ref="L354:L359"/>
    <mergeCell ref="M354:M359"/>
    <mergeCell ref="C360:C365"/>
    <mergeCell ref="D360:D365"/>
    <mergeCell ref="E360:E365"/>
    <mergeCell ref="F360:F365"/>
    <mergeCell ref="G360:G365"/>
    <mergeCell ref="C366:C371"/>
    <mergeCell ref="D366:D371"/>
    <mergeCell ref="E366:E371"/>
    <mergeCell ref="F366:F371"/>
    <mergeCell ref="G366:G371"/>
    <mergeCell ref="C348:C353"/>
    <mergeCell ref="D348:D353"/>
    <mergeCell ref="E348:E353"/>
    <mergeCell ref="F348:F353"/>
    <mergeCell ref="G348:G353"/>
    <mergeCell ref="C354:C359"/>
    <mergeCell ref="D354:D359"/>
    <mergeCell ref="E354:E359"/>
    <mergeCell ref="F354:F359"/>
    <mergeCell ref="G354:G359"/>
    <mergeCell ref="H360:H365"/>
    <mergeCell ref="I360:I365"/>
    <mergeCell ref="J360:J365"/>
    <mergeCell ref="K360:K365"/>
    <mergeCell ref="L360:L365"/>
    <mergeCell ref="M360:M365"/>
    <mergeCell ref="N360:N365"/>
    <mergeCell ref="O360:O365"/>
    <mergeCell ref="P360:P365"/>
    <mergeCell ref="A378:P378"/>
    <mergeCell ref="A380:P380"/>
    <mergeCell ref="H366:H371"/>
    <mergeCell ref="I366:I371"/>
    <mergeCell ref="J366:J371"/>
    <mergeCell ref="K366:K371"/>
    <mergeCell ref="L366:L371"/>
    <mergeCell ref="M366:M371"/>
    <mergeCell ref="N366:N371"/>
    <mergeCell ref="O366:O371"/>
    <mergeCell ref="P366:P371"/>
    <mergeCell ref="A366:A371"/>
    <mergeCell ref="B366:B371"/>
    <mergeCell ref="A372:A377"/>
    <mergeCell ref="B372:B377"/>
    <mergeCell ref="C372:C377"/>
    <mergeCell ref="D372:D377"/>
    <mergeCell ref="E372:E377"/>
    <mergeCell ref="F372:F377"/>
    <mergeCell ref="G372:G377"/>
    <mergeCell ref="H372:H377"/>
    <mergeCell ref="I372:I377"/>
    <mergeCell ref="J372:J377"/>
    <mergeCell ref="K372:K377"/>
  </mergeCells>
  <pageMargins left="0.70866141732283472" right="0" top="0.74803149606299213" bottom="0.74803149606299213" header="0.31496062992125984" footer="0.31496062992125984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opLeftCell="A24" workbookViewId="0">
      <selection activeCell="O71" sqref="O71"/>
    </sheetView>
  </sheetViews>
  <sheetFormatPr defaultRowHeight="15" x14ac:dyDescent="0.25"/>
  <cols>
    <col min="1" max="1" width="24.85546875" style="132" customWidth="1"/>
    <col min="2" max="2" width="13.140625" style="133" customWidth="1"/>
    <col min="3" max="4" width="11.140625" style="133" customWidth="1"/>
    <col min="5" max="5" width="14.5703125" style="133" customWidth="1"/>
    <col min="6" max="6" width="13.7109375" style="133" customWidth="1"/>
    <col min="7" max="7" width="14.5703125" style="133" customWidth="1"/>
    <col min="8" max="8" width="11.7109375" style="133" customWidth="1"/>
    <col min="9" max="9" width="12.5703125" style="133" customWidth="1"/>
    <col min="10" max="10" width="11.5703125" style="133" customWidth="1"/>
    <col min="11" max="11" width="15" style="133" customWidth="1"/>
    <col min="12" max="12" width="14.7109375" style="133" customWidth="1"/>
    <col min="13" max="13" width="13.28515625" style="133" customWidth="1"/>
    <col min="14" max="14" width="15.140625" style="133" customWidth="1"/>
    <col min="15" max="15" width="15.28515625" style="133" customWidth="1"/>
    <col min="16" max="16" width="14" style="133" customWidth="1"/>
    <col min="17" max="17" width="15.42578125" style="133" customWidth="1"/>
    <col min="18" max="18" width="14.140625" style="133" customWidth="1"/>
    <col min="19" max="19" width="13.85546875" style="133" customWidth="1"/>
    <col min="20" max="20" width="9.85546875" style="133" customWidth="1"/>
    <col min="21" max="16384" width="9.140625" style="133"/>
  </cols>
  <sheetData>
    <row r="1" spans="1:32" s="131" customFormat="1" ht="33.75" customHeight="1" thickBot="1" x14ac:dyDescent="0.3">
      <c r="A1" s="325" t="s">
        <v>363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</row>
    <row r="2" spans="1:32" ht="49.5" customHeight="1" thickBot="1" x14ac:dyDescent="0.3">
      <c r="A2" s="122"/>
      <c r="B2" s="329" t="s">
        <v>409</v>
      </c>
      <c r="C2" s="330"/>
      <c r="D2" s="331"/>
      <c r="E2" s="339" t="s">
        <v>415</v>
      </c>
      <c r="F2" s="340"/>
      <c r="G2" s="341"/>
      <c r="H2" s="332" t="s">
        <v>364</v>
      </c>
      <c r="I2" s="332"/>
      <c r="J2" s="332"/>
      <c r="K2" s="339" t="s">
        <v>415</v>
      </c>
      <c r="L2" s="340"/>
      <c r="M2" s="341"/>
      <c r="N2" s="327" t="s">
        <v>365</v>
      </c>
      <c r="O2" s="328"/>
      <c r="P2" s="328"/>
      <c r="Q2" s="357" t="s">
        <v>415</v>
      </c>
      <c r="R2" s="358"/>
      <c r="S2" s="359"/>
      <c r="U2" s="353" t="s">
        <v>417</v>
      </c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</row>
    <row r="3" spans="1:32" ht="15" customHeight="1" x14ac:dyDescent="0.25">
      <c r="A3" s="123"/>
      <c r="B3" s="127" t="s">
        <v>366</v>
      </c>
      <c r="C3" s="118" t="s">
        <v>368</v>
      </c>
      <c r="D3" s="119"/>
      <c r="E3" s="334"/>
      <c r="F3" s="342"/>
      <c r="G3" s="343"/>
      <c r="H3" s="116" t="s">
        <v>366</v>
      </c>
      <c r="I3" s="109" t="s">
        <v>368</v>
      </c>
      <c r="J3" s="114"/>
      <c r="K3" s="334"/>
      <c r="L3" s="342"/>
      <c r="M3" s="343"/>
      <c r="N3" s="106" t="s">
        <v>366</v>
      </c>
      <c r="O3" s="107" t="s">
        <v>368</v>
      </c>
      <c r="P3" s="134"/>
      <c r="Q3" s="191"/>
      <c r="R3" s="182"/>
      <c r="S3" s="360"/>
      <c r="U3" s="353" t="s">
        <v>418</v>
      </c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</row>
    <row r="4" spans="1:32" ht="25.5" x14ac:dyDescent="0.25">
      <c r="A4" s="123"/>
      <c r="B4" s="127" t="s">
        <v>367</v>
      </c>
      <c r="C4" s="118" t="s">
        <v>369</v>
      </c>
      <c r="D4" s="119" t="s">
        <v>370</v>
      </c>
      <c r="E4" s="135" t="s">
        <v>412</v>
      </c>
      <c r="F4" s="136" t="s">
        <v>414</v>
      </c>
      <c r="G4" s="137" t="s">
        <v>413</v>
      </c>
      <c r="H4" s="116" t="s">
        <v>367</v>
      </c>
      <c r="I4" s="109" t="s">
        <v>369</v>
      </c>
      <c r="J4" s="114" t="s">
        <v>370</v>
      </c>
      <c r="K4" s="135" t="s">
        <v>412</v>
      </c>
      <c r="L4" s="136" t="s">
        <v>414</v>
      </c>
      <c r="M4" s="137" t="s">
        <v>413</v>
      </c>
      <c r="N4" s="108" t="s">
        <v>367</v>
      </c>
      <c r="O4" s="109" t="s">
        <v>369</v>
      </c>
      <c r="P4" s="114" t="s">
        <v>370</v>
      </c>
      <c r="Q4" s="135" t="s">
        <v>412</v>
      </c>
      <c r="R4" s="136" t="s">
        <v>414</v>
      </c>
      <c r="S4" s="137" t="s">
        <v>413</v>
      </c>
      <c r="U4" s="353" t="s">
        <v>419</v>
      </c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</row>
    <row r="5" spans="1:32" x14ac:dyDescent="0.25">
      <c r="A5" s="124" t="s">
        <v>371</v>
      </c>
      <c r="B5" s="127">
        <v>66772</v>
      </c>
      <c r="C5" s="118">
        <v>53541</v>
      </c>
      <c r="D5" s="119">
        <v>13231</v>
      </c>
      <c r="E5" s="152">
        <f>(E6+E18)/2</f>
        <v>39.686344270070123</v>
      </c>
      <c r="F5" s="153">
        <f>(F6+F18)/2</f>
        <v>35.431905339681961</v>
      </c>
      <c r="G5" s="154">
        <f>(G6+G18)/2</f>
        <v>30.76701388888889</v>
      </c>
      <c r="H5" s="116">
        <v>68030</v>
      </c>
      <c r="I5" s="109">
        <v>53999</v>
      </c>
      <c r="J5" s="114">
        <v>14031</v>
      </c>
      <c r="K5" s="143">
        <f>(K6+K18)/2</f>
        <v>41.544791666666669</v>
      </c>
      <c r="L5" s="139">
        <f>(L6+L18)/2</f>
        <v>36.808333333333337</v>
      </c>
      <c r="M5" s="150">
        <f>(M6+M18)/2</f>
        <v>30.997222222222224</v>
      </c>
      <c r="N5" s="108">
        <v>68416</v>
      </c>
      <c r="O5" s="109">
        <v>48423</v>
      </c>
      <c r="P5" s="114">
        <v>19993</v>
      </c>
      <c r="Q5" s="138">
        <f>(Q6+Q18)/2</f>
        <v>43.334722222222226</v>
      </c>
      <c r="R5" s="139">
        <f>(R6+R18)/2</f>
        <v>38.682986111111113</v>
      </c>
      <c r="S5" s="149">
        <f>(S6+S18)/2</f>
        <v>31.227430555555557</v>
      </c>
    </row>
    <row r="6" spans="1:32" x14ac:dyDescent="0.25">
      <c r="A6" s="124" t="s">
        <v>410</v>
      </c>
      <c r="B6" s="127">
        <v>53691</v>
      </c>
      <c r="C6" s="118">
        <v>53541</v>
      </c>
      <c r="D6" s="119">
        <v>150</v>
      </c>
      <c r="E6" s="143">
        <f>(E8+E11)/2</f>
        <v>61.03251883152673</v>
      </c>
      <c r="F6" s="139">
        <f>(F8+F11)/2</f>
        <v>57.771449568252805</v>
      </c>
      <c r="G6" s="150">
        <f>(G8+G11)/2</f>
        <v>50</v>
      </c>
      <c r="H6" s="116"/>
      <c r="I6" s="109"/>
      <c r="J6" s="114"/>
      <c r="K6" s="143">
        <f>(K8+K11)/2</f>
        <v>63.25</v>
      </c>
      <c r="L6" s="139">
        <f>(L8+L11)/2</f>
        <v>60.1</v>
      </c>
      <c r="M6" s="150">
        <f>(M8+M11)/2</f>
        <v>50</v>
      </c>
      <c r="N6" s="108"/>
      <c r="O6" s="109"/>
      <c r="P6" s="114"/>
      <c r="Q6" s="138">
        <f>(Q8+Q24)/2</f>
        <v>65.400000000000006</v>
      </c>
      <c r="R6" s="139">
        <f t="shared" ref="R6:S6" si="0">(R8+R24)/2</f>
        <v>62.25</v>
      </c>
      <c r="S6" s="149">
        <f t="shared" si="0"/>
        <v>50</v>
      </c>
      <c r="U6" s="133" t="s">
        <v>420</v>
      </c>
    </row>
    <row r="7" spans="1:32" ht="28.5" customHeight="1" x14ac:dyDescent="0.25">
      <c r="A7" s="125" t="s">
        <v>408</v>
      </c>
      <c r="B7" s="127">
        <v>48098</v>
      </c>
      <c r="C7" s="118">
        <v>48098</v>
      </c>
      <c r="D7" s="119" t="s">
        <v>228</v>
      </c>
      <c r="E7" s="144">
        <v>100</v>
      </c>
      <c r="F7" s="118">
        <v>100</v>
      </c>
      <c r="G7" s="146">
        <v>100</v>
      </c>
      <c r="H7" s="116">
        <v>48460</v>
      </c>
      <c r="I7" s="109">
        <v>48460</v>
      </c>
      <c r="J7" s="114" t="s">
        <v>228</v>
      </c>
      <c r="K7" s="127">
        <f>K8</f>
        <v>100</v>
      </c>
      <c r="L7" s="118">
        <f t="shared" ref="L7:M7" si="1">L8</f>
        <v>100</v>
      </c>
      <c r="M7" s="146">
        <f t="shared" si="1"/>
        <v>100</v>
      </c>
      <c r="N7" s="108">
        <v>48423</v>
      </c>
      <c r="O7" s="109">
        <v>48423</v>
      </c>
      <c r="P7" s="114" t="s">
        <v>228</v>
      </c>
      <c r="Q7" s="127">
        <f>Q8</f>
        <v>100</v>
      </c>
      <c r="R7" s="118">
        <f t="shared" ref="R7" si="2">R8</f>
        <v>100</v>
      </c>
      <c r="S7" s="128">
        <f t="shared" ref="S7" si="3">S8</f>
        <v>100</v>
      </c>
    </row>
    <row r="8" spans="1:32" x14ac:dyDescent="0.25">
      <c r="A8" s="123" t="s">
        <v>372</v>
      </c>
      <c r="B8" s="127">
        <v>48098</v>
      </c>
      <c r="C8" s="118">
        <v>48098</v>
      </c>
      <c r="D8" s="119" t="s">
        <v>228</v>
      </c>
      <c r="E8" s="144">
        <v>100</v>
      </c>
      <c r="F8" s="118">
        <v>100</v>
      </c>
      <c r="G8" s="146">
        <v>100</v>
      </c>
      <c r="H8" s="116">
        <v>48460</v>
      </c>
      <c r="I8" s="109">
        <v>48460</v>
      </c>
      <c r="J8" s="114" t="s">
        <v>228</v>
      </c>
      <c r="K8" s="108">
        <v>100</v>
      </c>
      <c r="L8" s="109">
        <v>100</v>
      </c>
      <c r="M8" s="110">
        <v>100</v>
      </c>
      <c r="N8" s="108">
        <v>48423</v>
      </c>
      <c r="O8" s="109">
        <v>48423</v>
      </c>
      <c r="P8" s="114" t="s">
        <v>228</v>
      </c>
      <c r="Q8" s="108">
        <v>100</v>
      </c>
      <c r="R8" s="109">
        <v>100</v>
      </c>
      <c r="S8" s="110">
        <v>100</v>
      </c>
    </row>
    <row r="9" spans="1:32" x14ac:dyDescent="0.25">
      <c r="A9" s="333" t="s">
        <v>411</v>
      </c>
      <c r="B9" s="335">
        <v>5593</v>
      </c>
      <c r="C9" s="336">
        <v>5443</v>
      </c>
      <c r="D9" s="337">
        <v>150</v>
      </c>
      <c r="E9" s="364">
        <f>E11</f>
        <v>22.065037663053463</v>
      </c>
      <c r="F9" s="362">
        <f>F11</f>
        <v>15.542899136505604</v>
      </c>
      <c r="G9" s="365">
        <f>G11</f>
        <v>0</v>
      </c>
      <c r="H9" s="344">
        <v>5693</v>
      </c>
      <c r="I9" s="346">
        <v>5539</v>
      </c>
      <c r="J9" s="348">
        <v>154</v>
      </c>
      <c r="K9" s="350">
        <f t="shared" ref="K9:M9" si="4">K11</f>
        <v>26.5</v>
      </c>
      <c r="L9" s="352">
        <f t="shared" si="4"/>
        <v>20.2</v>
      </c>
      <c r="M9" s="356">
        <f t="shared" si="4"/>
        <v>0</v>
      </c>
      <c r="N9" s="108" t="s">
        <v>228</v>
      </c>
      <c r="O9" s="109" t="s">
        <v>228</v>
      </c>
      <c r="P9" s="114" t="s">
        <v>228</v>
      </c>
      <c r="Q9" s="361">
        <v>0</v>
      </c>
      <c r="R9" s="362">
        <v>0</v>
      </c>
      <c r="S9" s="363">
        <f t="shared" ref="S9" si="5">S11</f>
        <v>0</v>
      </c>
    </row>
    <row r="10" spans="1:32" x14ac:dyDescent="0.25">
      <c r="A10" s="334"/>
      <c r="B10" s="191"/>
      <c r="C10" s="182"/>
      <c r="D10" s="338"/>
      <c r="E10" s="334"/>
      <c r="F10" s="182"/>
      <c r="G10" s="343"/>
      <c r="H10" s="345"/>
      <c r="I10" s="347"/>
      <c r="J10" s="349"/>
      <c r="K10" s="351"/>
      <c r="L10" s="324"/>
      <c r="M10" s="343"/>
      <c r="N10" s="108" t="s">
        <v>228</v>
      </c>
      <c r="O10" s="109" t="s">
        <v>228</v>
      </c>
      <c r="P10" s="114" t="s">
        <v>228</v>
      </c>
      <c r="Q10" s="191"/>
      <c r="R10" s="182"/>
      <c r="S10" s="360"/>
    </row>
    <row r="11" spans="1:32" x14ac:dyDescent="0.25">
      <c r="A11" s="123" t="s">
        <v>416</v>
      </c>
      <c r="B11" s="127">
        <v>5443</v>
      </c>
      <c r="C11" s="118">
        <v>5443</v>
      </c>
      <c r="D11" s="119" t="s">
        <v>228</v>
      </c>
      <c r="E11" s="143">
        <f>1201*100/C11</f>
        <v>22.065037663053463</v>
      </c>
      <c r="F11" s="139">
        <f>(500+142+154+50)*100/C11</f>
        <v>15.542899136505604</v>
      </c>
      <c r="G11" s="148">
        <v>0</v>
      </c>
      <c r="H11" s="116">
        <v>5539</v>
      </c>
      <c r="I11" s="109">
        <v>5539</v>
      </c>
      <c r="J11" s="114" t="s">
        <v>228</v>
      </c>
      <c r="K11" s="108">
        <v>26.5</v>
      </c>
      <c r="L11" s="109">
        <v>20.2</v>
      </c>
      <c r="M11" s="110">
        <v>0</v>
      </c>
      <c r="N11" s="108" t="s">
        <v>374</v>
      </c>
      <c r="O11" s="109" t="s">
        <v>374</v>
      </c>
      <c r="P11" s="114" t="s">
        <v>374</v>
      </c>
      <c r="Q11" s="108">
        <v>0</v>
      </c>
      <c r="R11" s="109">
        <v>0</v>
      </c>
      <c r="S11" s="110">
        <v>0</v>
      </c>
    </row>
    <row r="12" spans="1:32" x14ac:dyDescent="0.25">
      <c r="A12" s="123" t="s">
        <v>375</v>
      </c>
      <c r="B12" s="127">
        <v>150</v>
      </c>
      <c r="C12" s="118" t="s">
        <v>228</v>
      </c>
      <c r="D12" s="119">
        <v>150</v>
      </c>
      <c r="E12" s="144">
        <f>E13+E14+E15+E16+E17</f>
        <v>0</v>
      </c>
      <c r="F12" s="119">
        <f t="shared" ref="F12:G12" si="6">F13+F14+F15+F16+F17</f>
        <v>0</v>
      </c>
      <c r="G12" s="128">
        <f t="shared" si="6"/>
        <v>0</v>
      </c>
      <c r="H12" s="116">
        <v>154</v>
      </c>
      <c r="I12" s="109" t="s">
        <v>228</v>
      </c>
      <c r="J12" s="114">
        <v>154</v>
      </c>
      <c r="K12" s="144">
        <f>K13+K14+K15+K16+K17</f>
        <v>0</v>
      </c>
      <c r="L12" s="119">
        <f t="shared" ref="L12" si="7">L13+L14+L15+L16+L17</f>
        <v>0</v>
      </c>
      <c r="M12" s="128">
        <f t="shared" ref="M12" si="8">M13+M14+M15+M16+M17</f>
        <v>0</v>
      </c>
      <c r="N12" s="108" t="s">
        <v>374</v>
      </c>
      <c r="O12" s="109" t="s">
        <v>374</v>
      </c>
      <c r="P12" s="114" t="s">
        <v>374</v>
      </c>
      <c r="Q12" s="127">
        <f>Q13+Q14+Q15+Q16+Q17</f>
        <v>0</v>
      </c>
      <c r="R12" s="118">
        <f t="shared" ref="R12" si="9">R13+R14+R15+R16+R17</f>
        <v>0</v>
      </c>
      <c r="S12" s="128">
        <f t="shared" ref="S12" si="10">S13+S14+S15+S16+S17</f>
        <v>0</v>
      </c>
    </row>
    <row r="13" spans="1:32" x14ac:dyDescent="0.25">
      <c r="A13" s="123" t="s">
        <v>376</v>
      </c>
      <c r="B13" s="127">
        <v>42</v>
      </c>
      <c r="C13" s="118" t="s">
        <v>228</v>
      </c>
      <c r="D13" s="119">
        <v>42</v>
      </c>
      <c r="E13" s="144">
        <v>0</v>
      </c>
      <c r="F13" s="118">
        <v>0</v>
      </c>
      <c r="G13" s="147">
        <v>0</v>
      </c>
      <c r="H13" s="116">
        <v>43</v>
      </c>
      <c r="I13" s="109" t="s">
        <v>228</v>
      </c>
      <c r="J13" s="114">
        <v>43</v>
      </c>
      <c r="K13" s="144">
        <v>0</v>
      </c>
      <c r="L13" s="118">
        <v>0</v>
      </c>
      <c r="M13" s="147">
        <v>0</v>
      </c>
      <c r="N13" s="108" t="s">
        <v>374</v>
      </c>
      <c r="O13" s="109" t="s">
        <v>374</v>
      </c>
      <c r="P13" s="114" t="s">
        <v>374</v>
      </c>
      <c r="Q13" s="127">
        <v>0</v>
      </c>
      <c r="R13" s="118">
        <v>0</v>
      </c>
      <c r="S13" s="128">
        <v>0</v>
      </c>
    </row>
    <row r="14" spans="1:32" x14ac:dyDescent="0.25">
      <c r="A14" s="123" t="s">
        <v>377</v>
      </c>
      <c r="B14" s="127">
        <v>12</v>
      </c>
      <c r="C14" s="118" t="s">
        <v>228</v>
      </c>
      <c r="D14" s="119">
        <v>12</v>
      </c>
      <c r="E14" s="144">
        <v>0</v>
      </c>
      <c r="F14" s="118">
        <v>0</v>
      </c>
      <c r="G14" s="146">
        <v>0</v>
      </c>
      <c r="H14" s="116">
        <v>12</v>
      </c>
      <c r="I14" s="109" t="s">
        <v>228</v>
      </c>
      <c r="J14" s="114">
        <v>12</v>
      </c>
      <c r="K14" s="144">
        <v>0</v>
      </c>
      <c r="L14" s="118">
        <v>0</v>
      </c>
      <c r="M14" s="146">
        <v>0</v>
      </c>
      <c r="N14" s="108" t="s">
        <v>374</v>
      </c>
      <c r="O14" s="109" t="s">
        <v>374</v>
      </c>
      <c r="P14" s="114" t="s">
        <v>374</v>
      </c>
      <c r="Q14" s="127">
        <v>0</v>
      </c>
      <c r="R14" s="118">
        <v>0</v>
      </c>
      <c r="S14" s="128">
        <v>0</v>
      </c>
    </row>
    <row r="15" spans="1:32" x14ac:dyDescent="0.25">
      <c r="A15" s="123" t="s">
        <v>378</v>
      </c>
      <c r="B15" s="127">
        <v>44</v>
      </c>
      <c r="C15" s="118" t="s">
        <v>228</v>
      </c>
      <c r="D15" s="119">
        <v>44</v>
      </c>
      <c r="E15" s="144">
        <v>0</v>
      </c>
      <c r="F15" s="118">
        <v>0</v>
      </c>
      <c r="G15" s="146">
        <v>0</v>
      </c>
      <c r="H15" s="116">
        <v>46</v>
      </c>
      <c r="I15" s="109" t="s">
        <v>228</v>
      </c>
      <c r="J15" s="114">
        <v>46</v>
      </c>
      <c r="K15" s="144">
        <v>0</v>
      </c>
      <c r="L15" s="118">
        <v>0</v>
      </c>
      <c r="M15" s="146">
        <v>0</v>
      </c>
      <c r="N15" s="108" t="s">
        <v>374</v>
      </c>
      <c r="O15" s="109" t="s">
        <v>374</v>
      </c>
      <c r="P15" s="114" t="s">
        <v>374</v>
      </c>
      <c r="Q15" s="127">
        <v>0</v>
      </c>
      <c r="R15" s="118">
        <v>0</v>
      </c>
      <c r="S15" s="128">
        <v>0</v>
      </c>
    </row>
    <row r="16" spans="1:32" x14ac:dyDescent="0.25">
      <c r="A16" s="123" t="s">
        <v>379</v>
      </c>
      <c r="B16" s="127">
        <v>1</v>
      </c>
      <c r="C16" s="118" t="s">
        <v>228</v>
      </c>
      <c r="D16" s="119">
        <v>1</v>
      </c>
      <c r="E16" s="144">
        <v>0</v>
      </c>
      <c r="F16" s="118">
        <v>0</v>
      </c>
      <c r="G16" s="146">
        <v>0</v>
      </c>
      <c r="H16" s="116">
        <v>1</v>
      </c>
      <c r="I16" s="109" t="s">
        <v>228</v>
      </c>
      <c r="J16" s="114">
        <v>1</v>
      </c>
      <c r="K16" s="144">
        <v>0</v>
      </c>
      <c r="L16" s="118">
        <v>0</v>
      </c>
      <c r="M16" s="146">
        <v>0</v>
      </c>
      <c r="N16" s="108" t="s">
        <v>374</v>
      </c>
      <c r="O16" s="109" t="s">
        <v>374</v>
      </c>
      <c r="P16" s="114" t="s">
        <v>374</v>
      </c>
      <c r="Q16" s="127">
        <v>0</v>
      </c>
      <c r="R16" s="118">
        <v>0</v>
      </c>
      <c r="S16" s="128">
        <v>0</v>
      </c>
    </row>
    <row r="17" spans="1:19" x14ac:dyDescent="0.25">
      <c r="A17" s="123" t="s">
        <v>380</v>
      </c>
      <c r="B17" s="127">
        <v>51</v>
      </c>
      <c r="C17" s="118" t="s">
        <v>228</v>
      </c>
      <c r="D17" s="119">
        <v>51</v>
      </c>
      <c r="E17" s="144">
        <v>0</v>
      </c>
      <c r="F17" s="118">
        <v>0</v>
      </c>
      <c r="G17" s="146">
        <v>0</v>
      </c>
      <c r="H17" s="116">
        <v>52</v>
      </c>
      <c r="I17" s="109" t="s">
        <v>228</v>
      </c>
      <c r="J17" s="114">
        <v>52</v>
      </c>
      <c r="K17" s="144">
        <v>0</v>
      </c>
      <c r="L17" s="118">
        <v>0</v>
      </c>
      <c r="M17" s="146">
        <v>0</v>
      </c>
      <c r="N17" s="108" t="s">
        <v>374</v>
      </c>
      <c r="O17" s="109" t="s">
        <v>374</v>
      </c>
      <c r="P17" s="114" t="s">
        <v>374</v>
      </c>
      <c r="Q17" s="127">
        <v>0</v>
      </c>
      <c r="R17" s="118">
        <v>0</v>
      </c>
      <c r="S17" s="128">
        <v>0</v>
      </c>
    </row>
    <row r="18" spans="1:19" x14ac:dyDescent="0.25">
      <c r="A18" s="123" t="s">
        <v>381</v>
      </c>
      <c r="B18" s="127">
        <v>13081</v>
      </c>
      <c r="C18" s="118" t="s">
        <v>228</v>
      </c>
      <c r="D18" s="119">
        <v>13081</v>
      </c>
      <c r="E18" s="143">
        <f>(E19+E31+E35+E45)/4</f>
        <v>18.340169708613512</v>
      </c>
      <c r="F18" s="139">
        <f>(F19+F31+F35+F45)/4</f>
        <v>13.092361111111112</v>
      </c>
      <c r="G18" s="150">
        <f>(G19+G31+G35+G45)/4</f>
        <v>11.534027777777776</v>
      </c>
      <c r="H18" s="116">
        <v>13877</v>
      </c>
      <c r="I18" s="109" t="s">
        <v>228</v>
      </c>
      <c r="J18" s="114">
        <v>13877</v>
      </c>
      <c r="K18" s="143">
        <f>(K19+K31+K35+K45)/4</f>
        <v>19.839583333333337</v>
      </c>
      <c r="L18" s="139">
        <f>(L19+L31+L35+L45)/4</f>
        <v>13.516666666666666</v>
      </c>
      <c r="M18" s="150">
        <f>(M19+M31+M35+M45)/4</f>
        <v>11.994444444444445</v>
      </c>
      <c r="N18" s="108">
        <v>19993</v>
      </c>
      <c r="O18" s="109" t="s">
        <v>228</v>
      </c>
      <c r="P18" s="114">
        <v>19993</v>
      </c>
      <c r="Q18" s="138">
        <f>(Q19+Q31+Q35+Q45)/4</f>
        <v>21.269444444444446</v>
      </c>
      <c r="R18" s="139">
        <f>(R19+R31+R35+R45)/4</f>
        <v>15.115972222222224</v>
      </c>
      <c r="S18" s="149">
        <f>(S19+S31+S35+S45)/4</f>
        <v>12.454861111111111</v>
      </c>
    </row>
    <row r="19" spans="1:19" x14ac:dyDescent="0.25">
      <c r="A19" s="123" t="s">
        <v>382</v>
      </c>
      <c r="B19" s="127">
        <v>8040</v>
      </c>
      <c r="C19" s="118" t="s">
        <v>228</v>
      </c>
      <c r="D19" s="119">
        <v>8040</v>
      </c>
      <c r="E19" s="143">
        <f>(E20+E21+E22+E23)/4</f>
        <v>29.116234390009605</v>
      </c>
      <c r="F19" s="139">
        <f>(F20+F21+F22+F23)/4</f>
        <v>46.725000000000001</v>
      </c>
      <c r="G19" s="150">
        <f>(G20+G21+G22+G23)/4</f>
        <v>42.924999999999997</v>
      </c>
      <c r="H19" s="116">
        <v>8685</v>
      </c>
      <c r="I19" s="109" t="s">
        <v>228</v>
      </c>
      <c r="J19" s="114">
        <v>8685</v>
      </c>
      <c r="K19" s="143">
        <f>(K20+K21+K22+K23)/4</f>
        <v>30.225000000000001</v>
      </c>
      <c r="L19" s="139">
        <f>(L20+L21+L22+L23)/4</f>
        <v>47.9</v>
      </c>
      <c r="M19" s="150">
        <f>(M20+M21+M22+M23)/4</f>
        <v>44.2</v>
      </c>
      <c r="N19" s="108">
        <v>9044</v>
      </c>
      <c r="O19" s="109" t="s">
        <v>228</v>
      </c>
      <c r="P19" s="114">
        <v>9044</v>
      </c>
      <c r="Q19" s="138">
        <f>(Q20+Q21+Q22+Q23)/4</f>
        <v>31.3</v>
      </c>
      <c r="R19" s="139">
        <f>(R20+R21+R22+R23)/4</f>
        <v>49.075000000000003</v>
      </c>
      <c r="S19" s="149">
        <f>(S20+S21+S22+S23)/4</f>
        <v>45.475000000000001</v>
      </c>
    </row>
    <row r="20" spans="1:19" x14ac:dyDescent="0.25">
      <c r="A20" s="123" t="s">
        <v>383</v>
      </c>
      <c r="B20" s="127">
        <v>5205</v>
      </c>
      <c r="C20" s="118" t="s">
        <v>228</v>
      </c>
      <c r="D20" s="119">
        <v>5205</v>
      </c>
      <c r="E20" s="143">
        <f>857*100/B20</f>
        <v>16.464937560038425</v>
      </c>
      <c r="F20" s="118">
        <v>86.9</v>
      </c>
      <c r="G20" s="146">
        <v>71.7</v>
      </c>
      <c r="H20" s="116">
        <v>5755</v>
      </c>
      <c r="I20" s="109" t="s">
        <v>228</v>
      </c>
      <c r="J20" s="114">
        <v>5755</v>
      </c>
      <c r="K20" s="108">
        <v>20.9</v>
      </c>
      <c r="L20" s="109">
        <v>91.6</v>
      </c>
      <c r="M20" s="110">
        <v>76.8</v>
      </c>
      <c r="N20" s="108">
        <v>6051</v>
      </c>
      <c r="O20" s="109" t="s">
        <v>228</v>
      </c>
      <c r="P20" s="114">
        <v>6051</v>
      </c>
      <c r="Q20" s="108">
        <v>25.2</v>
      </c>
      <c r="R20" s="109">
        <v>96.3</v>
      </c>
      <c r="S20" s="110">
        <v>81.900000000000006</v>
      </c>
    </row>
    <row r="21" spans="1:19" x14ac:dyDescent="0.25">
      <c r="A21" s="123" t="s">
        <v>384</v>
      </c>
      <c r="B21" s="127">
        <v>1610</v>
      </c>
      <c r="C21" s="118" t="s">
        <v>228</v>
      </c>
      <c r="D21" s="119">
        <v>1610</v>
      </c>
      <c r="E21" s="144">
        <v>0</v>
      </c>
      <c r="F21" s="118">
        <v>0</v>
      </c>
      <c r="G21" s="146">
        <v>0</v>
      </c>
      <c r="H21" s="116">
        <v>1680</v>
      </c>
      <c r="I21" s="109" t="s">
        <v>228</v>
      </c>
      <c r="J21" s="114">
        <v>1680</v>
      </c>
      <c r="K21" s="108">
        <v>0</v>
      </c>
      <c r="L21" s="109">
        <v>0</v>
      </c>
      <c r="M21" s="110">
        <v>0</v>
      </c>
      <c r="N21" s="108">
        <v>1711</v>
      </c>
      <c r="O21" s="109" t="s">
        <v>228</v>
      </c>
      <c r="P21" s="114">
        <v>1711</v>
      </c>
      <c r="Q21" s="108">
        <v>0</v>
      </c>
      <c r="R21" s="109">
        <v>0</v>
      </c>
      <c r="S21" s="110">
        <v>0</v>
      </c>
    </row>
    <row r="22" spans="1:19" x14ac:dyDescent="0.25">
      <c r="A22" s="123" t="s">
        <v>385</v>
      </c>
      <c r="B22" s="127">
        <v>94</v>
      </c>
      <c r="C22" s="118" t="s">
        <v>228</v>
      </c>
      <c r="D22" s="119">
        <v>94</v>
      </c>
      <c r="E22" s="144">
        <v>0</v>
      </c>
      <c r="F22" s="118">
        <v>0</v>
      </c>
      <c r="G22" s="146">
        <v>0</v>
      </c>
      <c r="H22" s="116">
        <v>104</v>
      </c>
      <c r="I22" s="109" t="s">
        <v>228</v>
      </c>
      <c r="J22" s="114">
        <v>104</v>
      </c>
      <c r="K22" s="108">
        <v>0</v>
      </c>
      <c r="L22" s="109">
        <v>0</v>
      </c>
      <c r="M22" s="110">
        <v>0</v>
      </c>
      <c r="N22" s="108">
        <v>113</v>
      </c>
      <c r="O22" s="109" t="s">
        <v>228</v>
      </c>
      <c r="P22" s="114">
        <v>113</v>
      </c>
      <c r="Q22" s="108">
        <v>0</v>
      </c>
      <c r="R22" s="109">
        <v>0</v>
      </c>
      <c r="S22" s="110">
        <v>0</v>
      </c>
    </row>
    <row r="23" spans="1:19" x14ac:dyDescent="0.25">
      <c r="A23" s="123" t="s">
        <v>386</v>
      </c>
      <c r="B23" s="127">
        <v>1131</v>
      </c>
      <c r="C23" s="118" t="s">
        <v>228</v>
      </c>
      <c r="D23" s="119">
        <v>1131</v>
      </c>
      <c r="E23" s="144">
        <v>100</v>
      </c>
      <c r="F23" s="118">
        <v>100</v>
      </c>
      <c r="G23" s="146">
        <v>100</v>
      </c>
      <c r="H23" s="116">
        <v>1146</v>
      </c>
      <c r="I23" s="109" t="s">
        <v>228</v>
      </c>
      <c r="J23" s="114">
        <v>1146</v>
      </c>
      <c r="K23" s="108">
        <v>100</v>
      </c>
      <c r="L23" s="109">
        <v>100</v>
      </c>
      <c r="M23" s="110">
        <v>100</v>
      </c>
      <c r="N23" s="108">
        <v>1169</v>
      </c>
      <c r="O23" s="109" t="s">
        <v>228</v>
      </c>
      <c r="P23" s="114">
        <v>1169</v>
      </c>
      <c r="Q23" s="108">
        <v>100</v>
      </c>
      <c r="R23" s="109">
        <v>100</v>
      </c>
      <c r="S23" s="110">
        <v>100</v>
      </c>
    </row>
    <row r="24" spans="1:19" x14ac:dyDescent="0.25">
      <c r="A24" s="123" t="s">
        <v>373</v>
      </c>
      <c r="B24" s="127" t="s">
        <v>228</v>
      </c>
      <c r="C24" s="118" t="s">
        <v>228</v>
      </c>
      <c r="D24" s="119" t="s">
        <v>228</v>
      </c>
      <c r="E24" s="145" t="s">
        <v>228</v>
      </c>
      <c r="F24" s="118" t="s">
        <v>228</v>
      </c>
      <c r="G24" s="147" t="s">
        <v>228</v>
      </c>
      <c r="H24" s="116" t="s">
        <v>228</v>
      </c>
      <c r="I24" s="109" t="s">
        <v>228</v>
      </c>
      <c r="J24" s="114" t="s">
        <v>228</v>
      </c>
      <c r="K24" s="145" t="s">
        <v>228</v>
      </c>
      <c r="L24" s="118" t="s">
        <v>228</v>
      </c>
      <c r="M24" s="147" t="s">
        <v>228</v>
      </c>
      <c r="N24" s="108">
        <v>5767</v>
      </c>
      <c r="O24" s="109" t="s">
        <v>228</v>
      </c>
      <c r="P24" s="114">
        <v>5767</v>
      </c>
      <c r="Q24" s="361">
        <f t="shared" ref="Q24:S24" si="11">Q26</f>
        <v>30.8</v>
      </c>
      <c r="R24" s="362">
        <f t="shared" si="11"/>
        <v>24.5</v>
      </c>
      <c r="S24" s="363">
        <f t="shared" si="11"/>
        <v>0</v>
      </c>
    </row>
    <row r="25" spans="1:19" x14ac:dyDescent="0.25">
      <c r="A25" s="123" t="s">
        <v>387</v>
      </c>
      <c r="B25" s="127" t="s">
        <v>228</v>
      </c>
      <c r="C25" s="118" t="s">
        <v>228</v>
      </c>
      <c r="D25" s="119" t="s">
        <v>228</v>
      </c>
      <c r="E25" s="144" t="s">
        <v>228</v>
      </c>
      <c r="F25" s="118" t="s">
        <v>228</v>
      </c>
      <c r="G25" s="146" t="s">
        <v>228</v>
      </c>
      <c r="H25" s="116" t="s">
        <v>374</v>
      </c>
      <c r="I25" s="109" t="s">
        <v>374</v>
      </c>
      <c r="J25" s="114" t="s">
        <v>374</v>
      </c>
      <c r="K25" s="144" t="s">
        <v>228</v>
      </c>
      <c r="L25" s="118" t="s">
        <v>228</v>
      </c>
      <c r="M25" s="146" t="s">
        <v>228</v>
      </c>
      <c r="N25" s="108">
        <v>5613</v>
      </c>
      <c r="O25" s="109" t="s">
        <v>228</v>
      </c>
      <c r="P25" s="114">
        <v>5613</v>
      </c>
      <c r="Q25" s="191"/>
      <c r="R25" s="182"/>
      <c r="S25" s="360"/>
    </row>
    <row r="26" spans="1:19" x14ac:dyDescent="0.25">
      <c r="A26" s="123" t="s">
        <v>388</v>
      </c>
      <c r="B26" s="127" t="s">
        <v>228</v>
      </c>
      <c r="C26" s="118" t="s">
        <v>228</v>
      </c>
      <c r="D26" s="119" t="s">
        <v>228</v>
      </c>
      <c r="E26" s="144" t="s">
        <v>228</v>
      </c>
      <c r="F26" s="118" t="s">
        <v>228</v>
      </c>
      <c r="G26" s="146" t="s">
        <v>228</v>
      </c>
      <c r="H26" s="116" t="s">
        <v>374</v>
      </c>
      <c r="I26" s="109" t="s">
        <v>374</v>
      </c>
      <c r="J26" s="114" t="s">
        <v>374</v>
      </c>
      <c r="K26" s="144" t="s">
        <v>228</v>
      </c>
      <c r="L26" s="118" t="s">
        <v>228</v>
      </c>
      <c r="M26" s="146" t="s">
        <v>228</v>
      </c>
      <c r="N26" s="108">
        <v>42</v>
      </c>
      <c r="O26" s="109" t="s">
        <v>228</v>
      </c>
      <c r="P26" s="114">
        <v>42</v>
      </c>
      <c r="Q26" s="108">
        <v>30.8</v>
      </c>
      <c r="R26" s="109">
        <v>24.5</v>
      </c>
      <c r="S26" s="110">
        <v>0</v>
      </c>
    </row>
    <row r="27" spans="1:19" x14ac:dyDescent="0.25">
      <c r="A27" s="123" t="s">
        <v>377</v>
      </c>
      <c r="B27" s="127" t="s">
        <v>228</v>
      </c>
      <c r="C27" s="118" t="s">
        <v>228</v>
      </c>
      <c r="D27" s="119" t="s">
        <v>228</v>
      </c>
      <c r="E27" s="144" t="s">
        <v>228</v>
      </c>
      <c r="F27" s="118" t="s">
        <v>228</v>
      </c>
      <c r="G27" s="146" t="s">
        <v>228</v>
      </c>
      <c r="H27" s="116" t="s">
        <v>374</v>
      </c>
      <c r="I27" s="109" t="s">
        <v>374</v>
      </c>
      <c r="J27" s="114" t="s">
        <v>374</v>
      </c>
      <c r="K27" s="144" t="s">
        <v>228</v>
      </c>
      <c r="L27" s="118" t="s">
        <v>228</v>
      </c>
      <c r="M27" s="146" t="s">
        <v>228</v>
      </c>
      <c r="N27" s="108">
        <v>13</v>
      </c>
      <c r="O27" s="109" t="s">
        <v>228</v>
      </c>
      <c r="P27" s="114">
        <v>13</v>
      </c>
      <c r="Q27" s="127">
        <f>Q28+Q29+Q30+Q31+Q32</f>
        <v>0</v>
      </c>
      <c r="R27" s="118">
        <f t="shared" ref="R27" si="12">R28+R29+R30+R31+R32</f>
        <v>0</v>
      </c>
      <c r="S27" s="128">
        <f t="shared" ref="S27" si="13">S28+S29+S30+S31+S32</f>
        <v>0</v>
      </c>
    </row>
    <row r="28" spans="1:19" x14ac:dyDescent="0.25">
      <c r="A28" s="123" t="s">
        <v>378</v>
      </c>
      <c r="B28" s="127" t="s">
        <v>228</v>
      </c>
      <c r="C28" s="118" t="s">
        <v>228</v>
      </c>
      <c r="D28" s="119" t="s">
        <v>228</v>
      </c>
      <c r="E28" s="144" t="s">
        <v>228</v>
      </c>
      <c r="F28" s="118" t="s">
        <v>228</v>
      </c>
      <c r="G28" s="146" t="s">
        <v>228</v>
      </c>
      <c r="H28" s="116" t="s">
        <v>374</v>
      </c>
      <c r="I28" s="109" t="s">
        <v>374</v>
      </c>
      <c r="J28" s="114" t="s">
        <v>374</v>
      </c>
      <c r="K28" s="144" t="s">
        <v>228</v>
      </c>
      <c r="L28" s="118" t="s">
        <v>228</v>
      </c>
      <c r="M28" s="146" t="s">
        <v>228</v>
      </c>
      <c r="N28" s="108">
        <v>50</v>
      </c>
      <c r="O28" s="109" t="s">
        <v>228</v>
      </c>
      <c r="P28" s="114">
        <v>50</v>
      </c>
      <c r="Q28" s="127">
        <v>0</v>
      </c>
      <c r="R28" s="118">
        <v>0</v>
      </c>
      <c r="S28" s="128">
        <v>0</v>
      </c>
    </row>
    <row r="29" spans="1:19" x14ac:dyDescent="0.25">
      <c r="A29" s="123" t="s">
        <v>379</v>
      </c>
      <c r="B29" s="127" t="s">
        <v>228</v>
      </c>
      <c r="C29" s="118" t="s">
        <v>228</v>
      </c>
      <c r="D29" s="119" t="s">
        <v>228</v>
      </c>
      <c r="E29" s="127" t="s">
        <v>228</v>
      </c>
      <c r="F29" s="118" t="s">
        <v>228</v>
      </c>
      <c r="G29" s="128" t="s">
        <v>228</v>
      </c>
      <c r="H29" s="116" t="s">
        <v>374</v>
      </c>
      <c r="I29" s="109" t="s">
        <v>374</v>
      </c>
      <c r="J29" s="114" t="s">
        <v>374</v>
      </c>
      <c r="K29" s="127" t="s">
        <v>228</v>
      </c>
      <c r="L29" s="118" t="s">
        <v>228</v>
      </c>
      <c r="M29" s="128" t="s">
        <v>228</v>
      </c>
      <c r="N29" s="108">
        <v>1</v>
      </c>
      <c r="O29" s="109" t="s">
        <v>228</v>
      </c>
      <c r="P29" s="114">
        <v>1</v>
      </c>
      <c r="Q29" s="127">
        <v>0</v>
      </c>
      <c r="R29" s="118">
        <v>0</v>
      </c>
      <c r="S29" s="128">
        <v>0</v>
      </c>
    </row>
    <row r="30" spans="1:19" x14ac:dyDescent="0.25">
      <c r="A30" s="123" t="s">
        <v>389</v>
      </c>
      <c r="B30" s="127" t="s">
        <v>228</v>
      </c>
      <c r="C30" s="118" t="s">
        <v>228</v>
      </c>
      <c r="D30" s="119" t="s">
        <v>228</v>
      </c>
      <c r="E30" s="127" t="s">
        <v>228</v>
      </c>
      <c r="F30" s="118" t="s">
        <v>228</v>
      </c>
      <c r="G30" s="128" t="s">
        <v>228</v>
      </c>
      <c r="H30" s="116" t="s">
        <v>374</v>
      </c>
      <c r="I30" s="109" t="s">
        <v>374</v>
      </c>
      <c r="J30" s="114" t="s">
        <v>374</v>
      </c>
      <c r="K30" s="127" t="s">
        <v>228</v>
      </c>
      <c r="L30" s="118" t="s">
        <v>228</v>
      </c>
      <c r="M30" s="128" t="s">
        <v>228</v>
      </c>
      <c r="N30" s="108">
        <v>48</v>
      </c>
      <c r="O30" s="109" t="s">
        <v>228</v>
      </c>
      <c r="P30" s="114">
        <v>48</v>
      </c>
      <c r="Q30" s="127">
        <v>0</v>
      </c>
      <c r="R30" s="118">
        <v>0</v>
      </c>
      <c r="S30" s="128">
        <v>0</v>
      </c>
    </row>
    <row r="31" spans="1:19" x14ac:dyDescent="0.25">
      <c r="A31" s="123" t="s">
        <v>390</v>
      </c>
      <c r="B31" s="127">
        <v>2496</v>
      </c>
      <c r="C31" s="118" t="s">
        <v>228</v>
      </c>
      <c r="D31" s="119">
        <v>2496</v>
      </c>
      <c r="E31" s="140">
        <v>0</v>
      </c>
      <c r="F31" s="141">
        <v>0</v>
      </c>
      <c r="G31" s="142">
        <v>0</v>
      </c>
      <c r="H31" s="116">
        <v>2648</v>
      </c>
      <c r="I31" s="109" t="s">
        <v>228</v>
      </c>
      <c r="J31" s="114">
        <v>2648</v>
      </c>
      <c r="K31" s="140">
        <v>0</v>
      </c>
      <c r="L31" s="141">
        <v>0</v>
      </c>
      <c r="M31" s="142">
        <v>0</v>
      </c>
      <c r="N31" s="108">
        <v>2655</v>
      </c>
      <c r="O31" s="109" t="s">
        <v>228</v>
      </c>
      <c r="P31" s="114">
        <v>2655</v>
      </c>
      <c r="Q31" s="127">
        <v>0</v>
      </c>
      <c r="R31" s="118">
        <v>0</v>
      </c>
      <c r="S31" s="128">
        <v>0</v>
      </c>
    </row>
    <row r="32" spans="1:19" x14ac:dyDescent="0.25">
      <c r="A32" s="123" t="s">
        <v>391</v>
      </c>
      <c r="B32" s="127">
        <v>2272</v>
      </c>
      <c r="C32" s="118" t="s">
        <v>228</v>
      </c>
      <c r="D32" s="119">
        <v>2272</v>
      </c>
      <c r="E32" s="127">
        <v>0</v>
      </c>
      <c r="F32" s="118">
        <v>0</v>
      </c>
      <c r="G32" s="128">
        <v>0</v>
      </c>
      <c r="H32" s="116">
        <v>2395</v>
      </c>
      <c r="I32" s="109" t="s">
        <v>228</v>
      </c>
      <c r="J32" s="114">
        <v>2395</v>
      </c>
      <c r="K32" s="127">
        <v>0</v>
      </c>
      <c r="L32" s="118">
        <v>0</v>
      </c>
      <c r="M32" s="128">
        <v>0</v>
      </c>
      <c r="N32" s="108">
        <v>2402</v>
      </c>
      <c r="O32" s="109" t="s">
        <v>228</v>
      </c>
      <c r="P32" s="114">
        <v>2402</v>
      </c>
      <c r="Q32" s="127">
        <v>0</v>
      </c>
      <c r="R32" s="118">
        <v>0</v>
      </c>
      <c r="S32" s="128">
        <v>0</v>
      </c>
    </row>
    <row r="33" spans="1:19" x14ac:dyDescent="0.25">
      <c r="A33" s="123" t="s">
        <v>392</v>
      </c>
      <c r="B33" s="127">
        <v>124</v>
      </c>
      <c r="C33" s="118" t="s">
        <v>228</v>
      </c>
      <c r="D33" s="119">
        <v>124</v>
      </c>
      <c r="E33" s="127">
        <v>0</v>
      </c>
      <c r="F33" s="118">
        <v>0</v>
      </c>
      <c r="G33" s="128">
        <v>0</v>
      </c>
      <c r="H33" s="116">
        <v>146</v>
      </c>
      <c r="I33" s="109" t="s">
        <v>228</v>
      </c>
      <c r="J33" s="114">
        <v>146</v>
      </c>
      <c r="K33" s="127">
        <v>0</v>
      </c>
      <c r="L33" s="118">
        <v>0</v>
      </c>
      <c r="M33" s="128">
        <v>0</v>
      </c>
      <c r="N33" s="108">
        <v>142</v>
      </c>
      <c r="O33" s="109" t="s">
        <v>228</v>
      </c>
      <c r="P33" s="114">
        <v>142</v>
      </c>
      <c r="Q33" s="127">
        <v>0</v>
      </c>
      <c r="R33" s="118">
        <v>0</v>
      </c>
      <c r="S33" s="128">
        <v>0</v>
      </c>
    </row>
    <row r="34" spans="1:19" x14ac:dyDescent="0.25">
      <c r="A34" s="123" t="s">
        <v>393</v>
      </c>
      <c r="B34" s="127">
        <v>100</v>
      </c>
      <c r="C34" s="118" t="s">
        <v>228</v>
      </c>
      <c r="D34" s="119">
        <v>100</v>
      </c>
      <c r="E34" s="127">
        <v>0</v>
      </c>
      <c r="F34" s="118">
        <v>0</v>
      </c>
      <c r="G34" s="128">
        <v>0</v>
      </c>
      <c r="H34" s="116">
        <v>107</v>
      </c>
      <c r="I34" s="109" t="s">
        <v>228</v>
      </c>
      <c r="J34" s="114">
        <v>107</v>
      </c>
      <c r="K34" s="127">
        <v>0</v>
      </c>
      <c r="L34" s="118">
        <v>0</v>
      </c>
      <c r="M34" s="128">
        <v>0</v>
      </c>
      <c r="N34" s="108">
        <v>111</v>
      </c>
      <c r="O34" s="109" t="s">
        <v>228</v>
      </c>
      <c r="P34" s="114">
        <v>111</v>
      </c>
      <c r="Q34" s="127">
        <v>0</v>
      </c>
      <c r="R34" s="118">
        <v>0</v>
      </c>
      <c r="S34" s="128">
        <v>0</v>
      </c>
    </row>
    <row r="35" spans="1:19" x14ac:dyDescent="0.25">
      <c r="A35" s="123" t="s">
        <v>394</v>
      </c>
      <c r="B35" s="127">
        <v>857</v>
      </c>
      <c r="C35" s="118" t="s">
        <v>228</v>
      </c>
      <c r="D35" s="119">
        <v>857</v>
      </c>
      <c r="E35" s="143">
        <f>(E36+E37+E38+E39+E40+E41+E42+E43+E44)/9</f>
        <v>8.1111111111111107</v>
      </c>
      <c r="F35" s="139">
        <f>(F36+F37+F38+F39+F40+F41+F42+F43+F44)/9</f>
        <v>5.6444444444444439</v>
      </c>
      <c r="G35" s="150">
        <f>(G36+G37+G38+G39+G40+G41+G42+G43+G44)/9</f>
        <v>3.2111111111111108</v>
      </c>
      <c r="H35" s="116">
        <v>848</v>
      </c>
      <c r="I35" s="109" t="s">
        <v>228</v>
      </c>
      <c r="J35" s="114">
        <v>848</v>
      </c>
      <c r="K35" s="143">
        <f>(K36+K37+K38+K39+K40+K41+K42+K43+K44)/9</f>
        <v>8.6000000000000014</v>
      </c>
      <c r="L35" s="139">
        <f>(L36+L37+L38+L39+L40+L41+L42+L43+L44)/9</f>
        <v>6.166666666666667</v>
      </c>
      <c r="M35" s="150">
        <f>(M36+M37+M38+M39+M40+M41+M42+M43+M44)/9</f>
        <v>3.7777777777777777</v>
      </c>
      <c r="N35" s="108">
        <v>848</v>
      </c>
      <c r="O35" s="109" t="s">
        <v>228</v>
      </c>
      <c r="P35" s="114">
        <v>848</v>
      </c>
      <c r="Q35" s="138">
        <f>(Q36+Q37+Q38+Q39+Q40+Q41+Q42+Q43+Q44)/9</f>
        <v>9.0777777777777775</v>
      </c>
      <c r="R35" s="139">
        <f>(R36+R37+R38+R39+R40+R41+R42+R43+R44)/9</f>
        <v>6.6888888888888891</v>
      </c>
      <c r="S35" s="149">
        <f>(S36+S37+S38+S39+S40+S41+S42+S43+S44)/9</f>
        <v>4.344444444444445</v>
      </c>
    </row>
    <row r="36" spans="1:19" x14ac:dyDescent="0.25">
      <c r="A36" s="123" t="s">
        <v>395</v>
      </c>
      <c r="B36" s="127">
        <v>685</v>
      </c>
      <c r="C36" s="118" t="s">
        <v>228</v>
      </c>
      <c r="D36" s="119">
        <v>685</v>
      </c>
      <c r="E36" s="127">
        <v>73</v>
      </c>
      <c r="F36" s="118">
        <v>50.8</v>
      </c>
      <c r="G36" s="128">
        <v>28.9</v>
      </c>
      <c r="H36" s="116">
        <v>679</v>
      </c>
      <c r="I36" s="109" t="s">
        <v>228</v>
      </c>
      <c r="J36" s="114">
        <v>679</v>
      </c>
      <c r="K36" s="108">
        <v>77.400000000000006</v>
      </c>
      <c r="L36" s="109">
        <v>55.5</v>
      </c>
      <c r="M36" s="110">
        <v>34</v>
      </c>
      <c r="N36" s="108">
        <v>677</v>
      </c>
      <c r="O36" s="109" t="s">
        <v>228</v>
      </c>
      <c r="P36" s="114">
        <v>677</v>
      </c>
      <c r="Q36" s="108">
        <v>81.7</v>
      </c>
      <c r="R36" s="109">
        <v>60.2</v>
      </c>
      <c r="S36" s="110">
        <v>39.1</v>
      </c>
    </row>
    <row r="37" spans="1:19" x14ac:dyDescent="0.25">
      <c r="A37" s="123" t="s">
        <v>396</v>
      </c>
      <c r="B37" s="127">
        <v>39</v>
      </c>
      <c r="C37" s="118" t="s">
        <v>228</v>
      </c>
      <c r="D37" s="119">
        <v>39</v>
      </c>
      <c r="E37" s="127">
        <v>0</v>
      </c>
      <c r="F37" s="118">
        <v>0</v>
      </c>
      <c r="G37" s="128">
        <v>0</v>
      </c>
      <c r="H37" s="116">
        <v>38</v>
      </c>
      <c r="I37" s="109" t="s">
        <v>228</v>
      </c>
      <c r="J37" s="114">
        <v>38</v>
      </c>
      <c r="K37" s="127">
        <v>0</v>
      </c>
      <c r="L37" s="118">
        <v>0</v>
      </c>
      <c r="M37" s="128">
        <v>0</v>
      </c>
      <c r="N37" s="108">
        <v>41</v>
      </c>
      <c r="O37" s="109" t="s">
        <v>228</v>
      </c>
      <c r="P37" s="114">
        <v>41</v>
      </c>
      <c r="Q37" s="127">
        <v>0</v>
      </c>
      <c r="R37" s="118">
        <v>0</v>
      </c>
      <c r="S37" s="128">
        <v>0</v>
      </c>
    </row>
    <row r="38" spans="1:19" x14ac:dyDescent="0.25">
      <c r="A38" s="123" t="s">
        <v>397</v>
      </c>
      <c r="B38" s="127">
        <v>52</v>
      </c>
      <c r="C38" s="118" t="s">
        <v>228</v>
      </c>
      <c r="D38" s="119">
        <v>52</v>
      </c>
      <c r="E38" s="127">
        <v>0</v>
      </c>
      <c r="F38" s="118">
        <v>0</v>
      </c>
      <c r="G38" s="128">
        <v>0</v>
      </c>
      <c r="H38" s="116">
        <v>48</v>
      </c>
      <c r="I38" s="109" t="s">
        <v>228</v>
      </c>
      <c r="J38" s="114">
        <v>48</v>
      </c>
      <c r="K38" s="127">
        <v>0</v>
      </c>
      <c r="L38" s="118">
        <v>0</v>
      </c>
      <c r="M38" s="128">
        <v>0</v>
      </c>
      <c r="N38" s="108">
        <v>47</v>
      </c>
      <c r="O38" s="109" t="s">
        <v>228</v>
      </c>
      <c r="P38" s="114">
        <v>47</v>
      </c>
      <c r="Q38" s="127">
        <v>0</v>
      </c>
      <c r="R38" s="118">
        <v>0</v>
      </c>
      <c r="S38" s="128">
        <v>0</v>
      </c>
    </row>
    <row r="39" spans="1:19" x14ac:dyDescent="0.25">
      <c r="A39" s="123" t="s">
        <v>398</v>
      </c>
      <c r="B39" s="127">
        <v>9</v>
      </c>
      <c r="C39" s="118" t="s">
        <v>228</v>
      </c>
      <c r="D39" s="119">
        <v>9</v>
      </c>
      <c r="E39" s="127">
        <v>0</v>
      </c>
      <c r="F39" s="118">
        <v>0</v>
      </c>
      <c r="G39" s="128">
        <v>0</v>
      </c>
      <c r="H39" s="116">
        <v>12</v>
      </c>
      <c r="I39" s="109" t="s">
        <v>228</v>
      </c>
      <c r="J39" s="114">
        <v>12</v>
      </c>
      <c r="K39" s="127">
        <v>0</v>
      </c>
      <c r="L39" s="118">
        <v>0</v>
      </c>
      <c r="M39" s="128">
        <v>0</v>
      </c>
      <c r="N39" s="108">
        <v>13</v>
      </c>
      <c r="O39" s="109" t="s">
        <v>228</v>
      </c>
      <c r="P39" s="114">
        <v>13</v>
      </c>
      <c r="Q39" s="127">
        <v>0</v>
      </c>
      <c r="R39" s="118">
        <v>0</v>
      </c>
      <c r="S39" s="128">
        <v>0</v>
      </c>
    </row>
    <row r="40" spans="1:19" x14ac:dyDescent="0.25">
      <c r="A40" s="123" t="s">
        <v>399</v>
      </c>
      <c r="B40" s="127">
        <v>5</v>
      </c>
      <c r="C40" s="118" t="s">
        <v>228</v>
      </c>
      <c r="D40" s="119">
        <v>5</v>
      </c>
      <c r="E40" s="127">
        <v>0</v>
      </c>
      <c r="F40" s="118">
        <v>0</v>
      </c>
      <c r="G40" s="128">
        <v>0</v>
      </c>
      <c r="H40" s="116">
        <v>5</v>
      </c>
      <c r="I40" s="109" t="s">
        <v>228</v>
      </c>
      <c r="J40" s="114">
        <v>5</v>
      </c>
      <c r="K40" s="127">
        <v>0</v>
      </c>
      <c r="L40" s="118">
        <v>0</v>
      </c>
      <c r="M40" s="128">
        <v>0</v>
      </c>
      <c r="N40" s="108">
        <v>5</v>
      </c>
      <c r="O40" s="109" t="s">
        <v>228</v>
      </c>
      <c r="P40" s="114">
        <v>5</v>
      </c>
      <c r="Q40" s="127">
        <v>0</v>
      </c>
      <c r="R40" s="118">
        <v>0</v>
      </c>
      <c r="S40" s="128">
        <v>0</v>
      </c>
    </row>
    <row r="41" spans="1:19" x14ac:dyDescent="0.25">
      <c r="A41" s="123" t="s">
        <v>400</v>
      </c>
      <c r="B41" s="127">
        <v>6</v>
      </c>
      <c r="C41" s="118" t="s">
        <v>228</v>
      </c>
      <c r="D41" s="119">
        <v>6</v>
      </c>
      <c r="E41" s="127">
        <v>0</v>
      </c>
      <c r="F41" s="118">
        <v>0</v>
      </c>
      <c r="G41" s="128">
        <v>0</v>
      </c>
      <c r="H41" s="116">
        <v>6</v>
      </c>
      <c r="I41" s="109" t="s">
        <v>228</v>
      </c>
      <c r="J41" s="114">
        <v>6</v>
      </c>
      <c r="K41" s="127">
        <v>0</v>
      </c>
      <c r="L41" s="118">
        <v>0</v>
      </c>
      <c r="M41" s="128">
        <v>0</v>
      </c>
      <c r="N41" s="108">
        <v>6</v>
      </c>
      <c r="O41" s="109" t="s">
        <v>228</v>
      </c>
      <c r="P41" s="114">
        <v>6</v>
      </c>
      <c r="Q41" s="127">
        <v>0</v>
      </c>
      <c r="R41" s="118">
        <v>0</v>
      </c>
      <c r="S41" s="128">
        <v>0</v>
      </c>
    </row>
    <row r="42" spans="1:19" x14ac:dyDescent="0.25">
      <c r="A42" s="123" t="s">
        <v>401</v>
      </c>
      <c r="B42" s="127">
        <v>6</v>
      </c>
      <c r="C42" s="118" t="s">
        <v>228</v>
      </c>
      <c r="D42" s="119">
        <v>6</v>
      </c>
      <c r="E42" s="127">
        <v>0</v>
      </c>
      <c r="F42" s="118">
        <v>0</v>
      </c>
      <c r="G42" s="128">
        <v>0</v>
      </c>
      <c r="H42" s="116">
        <v>6</v>
      </c>
      <c r="I42" s="109" t="s">
        <v>228</v>
      </c>
      <c r="J42" s="114">
        <v>6</v>
      </c>
      <c r="K42" s="127">
        <v>0</v>
      </c>
      <c r="L42" s="118">
        <v>0</v>
      </c>
      <c r="M42" s="128">
        <v>0</v>
      </c>
      <c r="N42" s="108">
        <v>6</v>
      </c>
      <c r="O42" s="109" t="s">
        <v>228</v>
      </c>
      <c r="P42" s="114">
        <v>6</v>
      </c>
      <c r="Q42" s="127">
        <v>0</v>
      </c>
      <c r="R42" s="118">
        <v>0</v>
      </c>
      <c r="S42" s="128">
        <v>0</v>
      </c>
    </row>
    <row r="43" spans="1:19" x14ac:dyDescent="0.25">
      <c r="A43" s="123" t="s">
        <v>402</v>
      </c>
      <c r="B43" s="127">
        <v>42</v>
      </c>
      <c r="C43" s="118" t="s">
        <v>228</v>
      </c>
      <c r="D43" s="119">
        <v>42</v>
      </c>
      <c r="E43" s="127">
        <v>0</v>
      </c>
      <c r="F43" s="118">
        <v>0</v>
      </c>
      <c r="G43" s="128">
        <v>0</v>
      </c>
      <c r="H43" s="116">
        <v>41</v>
      </c>
      <c r="I43" s="109" t="s">
        <v>228</v>
      </c>
      <c r="J43" s="114">
        <v>41</v>
      </c>
      <c r="K43" s="127">
        <v>0</v>
      </c>
      <c r="L43" s="118">
        <v>0</v>
      </c>
      <c r="M43" s="128">
        <v>0</v>
      </c>
      <c r="N43" s="108">
        <v>41</v>
      </c>
      <c r="O43" s="109" t="s">
        <v>228</v>
      </c>
      <c r="P43" s="114">
        <v>41</v>
      </c>
      <c r="Q43" s="127">
        <v>0</v>
      </c>
      <c r="R43" s="118">
        <v>0</v>
      </c>
      <c r="S43" s="128">
        <v>0</v>
      </c>
    </row>
    <row r="44" spans="1:19" x14ac:dyDescent="0.25">
      <c r="A44" s="123" t="s">
        <v>403</v>
      </c>
      <c r="B44" s="127">
        <v>13</v>
      </c>
      <c r="C44" s="118" t="s">
        <v>228</v>
      </c>
      <c r="D44" s="119">
        <v>13</v>
      </c>
      <c r="E44" s="127">
        <v>0</v>
      </c>
      <c r="F44" s="118">
        <v>0</v>
      </c>
      <c r="G44" s="128">
        <v>0</v>
      </c>
      <c r="H44" s="116">
        <v>13</v>
      </c>
      <c r="I44" s="109" t="s">
        <v>228</v>
      </c>
      <c r="J44" s="114">
        <v>13</v>
      </c>
      <c r="K44" s="127">
        <v>0</v>
      </c>
      <c r="L44" s="118">
        <v>0</v>
      </c>
      <c r="M44" s="128">
        <v>0</v>
      </c>
      <c r="N44" s="108">
        <v>12</v>
      </c>
      <c r="O44" s="109" t="s">
        <v>228</v>
      </c>
      <c r="P44" s="114">
        <v>12</v>
      </c>
      <c r="Q44" s="127">
        <v>0</v>
      </c>
      <c r="R44" s="118">
        <v>0</v>
      </c>
      <c r="S44" s="128">
        <v>0</v>
      </c>
    </row>
    <row r="45" spans="1:19" x14ac:dyDescent="0.25">
      <c r="A45" s="123" t="s">
        <v>404</v>
      </c>
      <c r="B45" s="127">
        <v>1688</v>
      </c>
      <c r="C45" s="118" t="s">
        <v>228</v>
      </c>
      <c r="D45" s="119">
        <v>1688</v>
      </c>
      <c r="E45" s="138">
        <f>(E46+E47+E48)/3</f>
        <v>36.133333333333333</v>
      </c>
      <c r="F45" s="118">
        <f t="shared" ref="F45:G45" si="14">(F46+F47+F48)/3</f>
        <v>0</v>
      </c>
      <c r="G45" s="146">
        <f t="shared" si="14"/>
        <v>0</v>
      </c>
      <c r="H45" s="116">
        <v>1696</v>
      </c>
      <c r="I45" s="109" t="s">
        <v>228</v>
      </c>
      <c r="J45" s="114">
        <v>1696</v>
      </c>
      <c r="K45" s="138">
        <f>(K46+K47+K48)/3</f>
        <v>40.533333333333339</v>
      </c>
      <c r="L45" s="118">
        <f t="shared" ref="L45" si="15">(L46+L47+L48)/3</f>
        <v>0</v>
      </c>
      <c r="M45" s="146">
        <f t="shared" ref="M45" si="16">(M46+M47+M48)/3</f>
        <v>0</v>
      </c>
      <c r="N45" s="108">
        <v>1679</v>
      </c>
      <c r="O45" s="109" t="s">
        <v>228</v>
      </c>
      <c r="P45" s="114">
        <v>1679</v>
      </c>
      <c r="Q45" s="138">
        <v>44.7</v>
      </c>
      <c r="R45" s="139">
        <f t="shared" ref="R45" si="17">(R46+R47+R48)/3</f>
        <v>4.7</v>
      </c>
      <c r="S45" s="128">
        <f t="shared" ref="S45" si="18">(S46+S47+S48)/3</f>
        <v>0</v>
      </c>
    </row>
    <row r="46" spans="1:19" x14ac:dyDescent="0.25">
      <c r="A46" s="123" t="s">
        <v>405</v>
      </c>
      <c r="B46" s="127">
        <v>1071</v>
      </c>
      <c r="C46" s="118" t="s">
        <v>228</v>
      </c>
      <c r="D46" s="119">
        <v>1071</v>
      </c>
      <c r="E46" s="127">
        <v>62</v>
      </c>
      <c r="F46" s="118">
        <v>0</v>
      </c>
      <c r="G46" s="128">
        <v>0</v>
      </c>
      <c r="H46" s="116">
        <v>1082</v>
      </c>
      <c r="I46" s="109" t="s">
        <v>228</v>
      </c>
      <c r="J46" s="114">
        <v>1082</v>
      </c>
      <c r="K46" s="108">
        <v>66.400000000000006</v>
      </c>
      <c r="L46" s="109">
        <v>0</v>
      </c>
      <c r="M46" s="110">
        <v>0</v>
      </c>
      <c r="N46" s="108">
        <v>1070</v>
      </c>
      <c r="O46" s="109" t="s">
        <v>228</v>
      </c>
      <c r="P46" s="114">
        <v>1070</v>
      </c>
      <c r="Q46" s="108">
        <v>70.7</v>
      </c>
      <c r="R46" s="109">
        <v>4.7</v>
      </c>
      <c r="S46" s="110">
        <v>0</v>
      </c>
    </row>
    <row r="47" spans="1:19" x14ac:dyDescent="0.25">
      <c r="A47" s="123" t="s">
        <v>406</v>
      </c>
      <c r="B47" s="127">
        <v>63</v>
      </c>
      <c r="C47" s="118" t="s">
        <v>228</v>
      </c>
      <c r="D47" s="119">
        <v>63</v>
      </c>
      <c r="E47" s="127">
        <v>17.5</v>
      </c>
      <c r="F47" s="118">
        <v>0</v>
      </c>
      <c r="G47" s="128">
        <v>0</v>
      </c>
      <c r="H47" s="116">
        <v>60</v>
      </c>
      <c r="I47" s="109" t="s">
        <v>228</v>
      </c>
      <c r="J47" s="114">
        <v>60</v>
      </c>
      <c r="K47" s="108">
        <v>21.9</v>
      </c>
      <c r="L47" s="109">
        <v>0</v>
      </c>
      <c r="M47" s="110">
        <v>0</v>
      </c>
      <c r="N47" s="108">
        <v>58</v>
      </c>
      <c r="O47" s="109" t="s">
        <v>228</v>
      </c>
      <c r="P47" s="114">
        <v>58</v>
      </c>
      <c r="Q47" s="108">
        <v>26.2</v>
      </c>
      <c r="R47" s="109">
        <v>4.7</v>
      </c>
      <c r="S47" s="110">
        <v>0</v>
      </c>
    </row>
    <row r="48" spans="1:19" ht="15.75" thickBot="1" x14ac:dyDescent="0.3">
      <c r="A48" s="126" t="s">
        <v>407</v>
      </c>
      <c r="B48" s="129">
        <v>554</v>
      </c>
      <c r="C48" s="120" t="s">
        <v>228</v>
      </c>
      <c r="D48" s="121">
        <v>554</v>
      </c>
      <c r="E48" s="129">
        <v>28.9</v>
      </c>
      <c r="F48" s="120">
        <v>0</v>
      </c>
      <c r="G48" s="130">
        <v>0</v>
      </c>
      <c r="H48" s="117">
        <v>554</v>
      </c>
      <c r="I48" s="112" t="s">
        <v>228</v>
      </c>
      <c r="J48" s="115">
        <v>554</v>
      </c>
      <c r="K48" s="111">
        <v>33.299999999999997</v>
      </c>
      <c r="L48" s="112">
        <v>0</v>
      </c>
      <c r="M48" s="113">
        <v>0</v>
      </c>
      <c r="N48" s="111">
        <v>551</v>
      </c>
      <c r="O48" s="112" t="s">
        <v>228</v>
      </c>
      <c r="P48" s="115">
        <v>551</v>
      </c>
      <c r="Q48" s="111">
        <v>37.6</v>
      </c>
      <c r="R48" s="112">
        <v>4.7</v>
      </c>
      <c r="S48" s="113">
        <v>0</v>
      </c>
    </row>
    <row r="50" spans="1:14" x14ac:dyDescent="0.25">
      <c r="A50" s="355" t="s">
        <v>421</v>
      </c>
      <c r="B50" s="354"/>
      <c r="C50" s="354"/>
      <c r="D50" s="354"/>
      <c r="E50" s="354"/>
      <c r="F50" s="354"/>
      <c r="G50" s="354"/>
      <c r="H50" s="354"/>
      <c r="I50" s="354"/>
      <c r="J50" s="354"/>
    </row>
    <row r="51" spans="1:14" x14ac:dyDescent="0.25">
      <c r="A51" s="355"/>
      <c r="B51" s="354"/>
      <c r="C51" s="354"/>
      <c r="D51" s="354"/>
      <c r="E51" s="354"/>
      <c r="F51" s="354"/>
      <c r="G51" s="354"/>
      <c r="H51" s="354"/>
      <c r="I51" s="354"/>
      <c r="J51" s="354"/>
    </row>
    <row r="52" spans="1:14" x14ac:dyDescent="0.25">
      <c r="A52" s="355" t="s">
        <v>422</v>
      </c>
      <c r="B52" s="354"/>
      <c r="C52" s="354"/>
      <c r="D52" s="354"/>
      <c r="E52" s="354"/>
      <c r="F52" s="354"/>
      <c r="G52" s="354"/>
      <c r="H52" s="354"/>
      <c r="I52" s="354"/>
      <c r="J52" s="354"/>
    </row>
    <row r="53" spans="1:14" x14ac:dyDescent="0.25">
      <c r="A53" s="355"/>
      <c r="B53" s="354"/>
      <c r="C53" s="354"/>
      <c r="D53" s="354"/>
      <c r="E53" s="354"/>
      <c r="F53" s="354"/>
      <c r="G53" s="354"/>
      <c r="H53" s="354"/>
      <c r="I53" s="354"/>
      <c r="J53" s="354"/>
    </row>
    <row r="55" spans="1:14" x14ac:dyDescent="0.25">
      <c r="D55" s="133">
        <v>2018</v>
      </c>
      <c r="E55" s="155">
        <f>E5</f>
        <v>39.686344270070123</v>
      </c>
      <c r="F55" s="155">
        <f t="shared" ref="F55:G55" si="19">F5</f>
        <v>35.431905339681961</v>
      </c>
      <c r="G55" s="155">
        <f t="shared" si="19"/>
        <v>30.76701388888889</v>
      </c>
      <c r="J55" s="133">
        <v>2018</v>
      </c>
      <c r="K55" s="133">
        <v>100</v>
      </c>
      <c r="M55" s="133">
        <v>2018</v>
      </c>
      <c r="N55" s="133">
        <v>100</v>
      </c>
    </row>
    <row r="56" spans="1:14" x14ac:dyDescent="0.25">
      <c r="D56" s="133">
        <v>2019</v>
      </c>
      <c r="E56" s="155">
        <f>E55+4.4</f>
        <v>44.086344270070121</v>
      </c>
      <c r="F56" s="155">
        <f>F55+4.7</f>
        <v>40.131905339681964</v>
      </c>
      <c r="G56" s="155">
        <f>G55+5.1</f>
        <v>35.867013888888891</v>
      </c>
      <c r="J56" s="133">
        <v>2019</v>
      </c>
      <c r="K56" s="133">
        <f>K55-5</f>
        <v>95</v>
      </c>
      <c r="M56" s="133">
        <v>2019</v>
      </c>
      <c r="N56" s="133">
        <f>N55-4.2</f>
        <v>95.8</v>
      </c>
    </row>
    <row r="57" spans="1:14" x14ac:dyDescent="0.25">
      <c r="D57" s="133">
        <v>2020</v>
      </c>
      <c r="E57" s="155">
        <f t="shared" ref="E57:E68" si="20">E56+4.4</f>
        <v>48.48634427007012</v>
      </c>
      <c r="F57" s="155">
        <f t="shared" ref="F57:F68" si="21">F56+4.7</f>
        <v>44.831905339681967</v>
      </c>
      <c r="G57" s="155">
        <f t="shared" ref="G57:G68" si="22">G56+5.1</f>
        <v>40.967013888888893</v>
      </c>
      <c r="J57" s="133">
        <v>2020</v>
      </c>
      <c r="K57" s="133">
        <f>K56-5</f>
        <v>90</v>
      </c>
      <c r="M57" s="133">
        <v>2020</v>
      </c>
      <c r="N57" s="133">
        <f>N56-4.2</f>
        <v>91.6</v>
      </c>
    </row>
    <row r="58" spans="1:14" x14ac:dyDescent="0.25">
      <c r="D58" s="156" t="s">
        <v>423</v>
      </c>
      <c r="E58" s="157">
        <f>Q5</f>
        <v>43.334722222222226</v>
      </c>
      <c r="F58" s="157">
        <f>R5</f>
        <v>38.682986111111113</v>
      </c>
      <c r="G58" s="157">
        <f>S5</f>
        <v>31.227430555555557</v>
      </c>
      <c r="J58" s="156" t="s">
        <v>423</v>
      </c>
      <c r="K58" s="133">
        <v>89.7</v>
      </c>
      <c r="M58" s="156" t="s">
        <v>423</v>
      </c>
      <c r="N58" s="133">
        <v>91.4</v>
      </c>
    </row>
    <row r="59" spans="1:14" x14ac:dyDescent="0.25">
      <c r="D59" s="156"/>
      <c r="E59" s="158">
        <f>E58/E57</f>
        <v>0.89375107310311463</v>
      </c>
      <c r="F59" s="158">
        <f>F58/F57</f>
        <v>0.86284501669108682</v>
      </c>
      <c r="G59" s="158">
        <f>G58/G57</f>
        <v>0.76225791414162813</v>
      </c>
      <c r="H59" s="158">
        <f>(E59+F59+G59)/3</f>
        <v>0.8396180013119432</v>
      </c>
      <c r="J59" s="156"/>
      <c r="K59" s="158">
        <f>K58/K57</f>
        <v>0.9966666666666667</v>
      </c>
      <c r="M59" s="156"/>
      <c r="N59" s="158">
        <f>N58/N57</f>
        <v>0.99781659388646304</v>
      </c>
    </row>
    <row r="60" spans="1:14" x14ac:dyDescent="0.25">
      <c r="D60" s="133">
        <v>2021</v>
      </c>
      <c r="E60" s="155">
        <f>E57+4.4</f>
        <v>52.886344270070119</v>
      </c>
      <c r="F60" s="155">
        <f>F57+4.7</f>
        <v>49.53190533968197</v>
      </c>
      <c r="G60" s="155">
        <f>G57+5.1</f>
        <v>46.067013888888894</v>
      </c>
      <c r="J60" s="133">
        <v>2021</v>
      </c>
      <c r="K60" s="133">
        <f>K57-5</f>
        <v>85</v>
      </c>
      <c r="M60" s="133">
        <v>2021</v>
      </c>
      <c r="N60" s="133">
        <f>N57-4.2</f>
        <v>87.399999999999991</v>
      </c>
    </row>
    <row r="61" spans="1:14" x14ac:dyDescent="0.25">
      <c r="D61" s="133">
        <v>2022</v>
      </c>
      <c r="E61" s="155">
        <f t="shared" si="20"/>
        <v>57.286344270070117</v>
      </c>
      <c r="F61" s="155">
        <f t="shared" si="21"/>
        <v>54.231905339681973</v>
      </c>
      <c r="G61" s="155">
        <f t="shared" si="22"/>
        <v>51.167013888888896</v>
      </c>
      <c r="J61" s="133">
        <v>2022</v>
      </c>
      <c r="K61" s="133">
        <f>K60-5</f>
        <v>80</v>
      </c>
      <c r="M61" s="133">
        <v>2022</v>
      </c>
      <c r="N61" s="133">
        <f>N60-4.2</f>
        <v>83.199999999999989</v>
      </c>
    </row>
    <row r="62" spans="1:14" x14ac:dyDescent="0.25">
      <c r="D62" s="133">
        <v>2023</v>
      </c>
      <c r="E62" s="155">
        <f t="shared" si="20"/>
        <v>61.686344270070116</v>
      </c>
      <c r="F62" s="155">
        <f t="shared" si="21"/>
        <v>58.931905339681975</v>
      </c>
      <c r="G62" s="155">
        <f t="shared" si="22"/>
        <v>56.267013888888897</v>
      </c>
      <c r="J62" s="133">
        <v>2023</v>
      </c>
      <c r="K62" s="133">
        <f>K61-5</f>
        <v>75</v>
      </c>
      <c r="M62" s="133">
        <v>2023</v>
      </c>
      <c r="N62" s="133">
        <f>N61-4.2</f>
        <v>78.999999999999986</v>
      </c>
    </row>
    <row r="63" spans="1:14" x14ac:dyDescent="0.25">
      <c r="D63" s="133">
        <v>2024</v>
      </c>
      <c r="E63" s="155">
        <f t="shared" si="20"/>
        <v>66.086344270070114</v>
      </c>
      <c r="F63" s="155">
        <f t="shared" si="21"/>
        <v>63.631905339681978</v>
      </c>
      <c r="G63" s="155">
        <f t="shared" si="22"/>
        <v>61.367013888888899</v>
      </c>
      <c r="J63" s="133">
        <v>2024</v>
      </c>
      <c r="K63" s="133">
        <f>K62-5</f>
        <v>70</v>
      </c>
      <c r="M63" s="133">
        <v>2024</v>
      </c>
      <c r="N63" s="133">
        <f>N62-4.2</f>
        <v>74.799999999999983</v>
      </c>
    </row>
    <row r="64" spans="1:14" x14ac:dyDescent="0.25">
      <c r="D64" s="133">
        <v>2025</v>
      </c>
      <c r="E64" s="155">
        <f t="shared" si="20"/>
        <v>70.48634427007012</v>
      </c>
      <c r="F64" s="155">
        <f t="shared" si="21"/>
        <v>68.331905339681981</v>
      </c>
      <c r="G64" s="155">
        <f t="shared" si="22"/>
        <v>66.4670138888889</v>
      </c>
      <c r="J64" s="133">
        <v>2025</v>
      </c>
      <c r="K64" s="133">
        <f>K63-5</f>
        <v>65</v>
      </c>
      <c r="M64" s="133">
        <v>2025</v>
      </c>
      <c r="N64" s="133">
        <f>N63-4.2</f>
        <v>70.59999999999998</v>
      </c>
    </row>
    <row r="65" spans="4:14" x14ac:dyDescent="0.25">
      <c r="D65" s="133">
        <v>2026</v>
      </c>
      <c r="E65" s="155">
        <f t="shared" si="20"/>
        <v>74.886344270070126</v>
      </c>
      <c r="F65" s="155">
        <f t="shared" si="21"/>
        <v>73.031905339681984</v>
      </c>
      <c r="G65" s="155">
        <f t="shared" si="22"/>
        <v>71.567013888888894</v>
      </c>
      <c r="J65" s="133">
        <v>2026</v>
      </c>
      <c r="K65" s="133">
        <f>K64-5</f>
        <v>60</v>
      </c>
      <c r="M65" s="133">
        <v>2026</v>
      </c>
      <c r="N65" s="133">
        <f>N64-4.2</f>
        <v>66.399999999999977</v>
      </c>
    </row>
    <row r="66" spans="4:14" x14ac:dyDescent="0.25">
      <c r="D66" s="133">
        <v>2027</v>
      </c>
      <c r="E66" s="155">
        <f t="shared" si="20"/>
        <v>79.286344270070131</v>
      </c>
      <c r="F66" s="155">
        <f t="shared" si="21"/>
        <v>77.731905339681987</v>
      </c>
      <c r="G66" s="155">
        <f t="shared" si="22"/>
        <v>76.667013888888889</v>
      </c>
      <c r="J66" s="133">
        <v>2027</v>
      </c>
      <c r="K66" s="133">
        <f>K65-5</f>
        <v>55</v>
      </c>
      <c r="M66" s="133">
        <v>2027</v>
      </c>
      <c r="N66" s="133">
        <f>N65-4.2</f>
        <v>62.199999999999974</v>
      </c>
    </row>
    <row r="67" spans="4:14" x14ac:dyDescent="0.25">
      <c r="D67" s="133">
        <v>2028</v>
      </c>
      <c r="E67" s="155">
        <f t="shared" si="20"/>
        <v>83.686344270070137</v>
      </c>
      <c r="F67" s="155">
        <f t="shared" si="21"/>
        <v>82.43190533968199</v>
      </c>
      <c r="G67" s="155">
        <f t="shared" si="22"/>
        <v>81.767013888888883</v>
      </c>
      <c r="J67" s="133">
        <v>2028</v>
      </c>
      <c r="K67" s="133">
        <f>K66-5</f>
        <v>50</v>
      </c>
      <c r="M67" s="133">
        <v>2028</v>
      </c>
      <c r="N67" s="133">
        <f>N66-4.2</f>
        <v>57.999999999999972</v>
      </c>
    </row>
    <row r="68" spans="4:14" x14ac:dyDescent="0.25">
      <c r="D68" s="133">
        <v>2029</v>
      </c>
      <c r="E68" s="155">
        <f t="shared" si="20"/>
        <v>88.086344270070143</v>
      </c>
      <c r="F68" s="155">
        <f t="shared" si="21"/>
        <v>87.131905339681992</v>
      </c>
      <c r="G68" s="155">
        <f t="shared" si="22"/>
        <v>86.867013888888877</v>
      </c>
      <c r="J68" s="133">
        <v>2029</v>
      </c>
      <c r="K68" s="133">
        <f>K67-5</f>
        <v>45</v>
      </c>
      <c r="M68" s="133">
        <v>2029</v>
      </c>
      <c r="N68" s="133">
        <f>N67-3.8</f>
        <v>54.199999999999974</v>
      </c>
    </row>
    <row r="69" spans="4:14" x14ac:dyDescent="0.25">
      <c r="D69" s="133">
        <v>2030</v>
      </c>
      <c r="E69" s="133">
        <v>92</v>
      </c>
      <c r="F69" s="133">
        <v>92</v>
      </c>
      <c r="G69" s="133">
        <v>92</v>
      </c>
      <c r="J69" s="133">
        <v>2030</v>
      </c>
      <c r="K69" s="133">
        <f>K68-5</f>
        <v>40</v>
      </c>
      <c r="M69" s="133">
        <v>2030</v>
      </c>
      <c r="N69" s="133">
        <f>N68-4.2</f>
        <v>49.999999999999972</v>
      </c>
    </row>
  </sheetData>
  <mergeCells count="31">
    <mergeCell ref="U2:AF2"/>
    <mergeCell ref="U3:AF3"/>
    <mergeCell ref="U4:AF4"/>
    <mergeCell ref="A50:J51"/>
    <mergeCell ref="A52:J53"/>
    <mergeCell ref="M9:M10"/>
    <mergeCell ref="Q2:S3"/>
    <mergeCell ref="Q9:Q10"/>
    <mergeCell ref="R9:R10"/>
    <mergeCell ref="S9:S10"/>
    <mergeCell ref="Q24:Q25"/>
    <mergeCell ref="R24:R25"/>
    <mergeCell ref="S24:S25"/>
    <mergeCell ref="E9:E10"/>
    <mergeCell ref="F9:F10"/>
    <mergeCell ref="G9:G10"/>
    <mergeCell ref="A1:P1"/>
    <mergeCell ref="N2:P2"/>
    <mergeCell ref="B2:D2"/>
    <mergeCell ref="H2:J2"/>
    <mergeCell ref="A9:A10"/>
    <mergeCell ref="B9:B10"/>
    <mergeCell ref="C9:C10"/>
    <mergeCell ref="D9:D10"/>
    <mergeCell ref="E2:G3"/>
    <mergeCell ref="K2:M3"/>
    <mergeCell ref="H9:H10"/>
    <mergeCell ref="I9:I10"/>
    <mergeCell ref="J9:J10"/>
    <mergeCell ref="K9:K10"/>
    <mergeCell ref="L9:L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7"/>
  <sheetViews>
    <sheetView topLeftCell="C1" workbookViewId="0">
      <selection activeCell="J6" sqref="J6:T13"/>
    </sheetView>
  </sheetViews>
  <sheetFormatPr defaultColWidth="9.140625" defaultRowHeight="15" x14ac:dyDescent="0.25"/>
  <cols>
    <col min="1" max="1" width="11" style="3" customWidth="1"/>
    <col min="2" max="2" width="33.85546875" style="3" customWidth="1"/>
    <col min="3" max="3" width="18" style="3" customWidth="1"/>
    <col min="4" max="4" width="15" style="3" customWidth="1"/>
    <col min="5" max="9" width="13.5703125" style="3" customWidth="1"/>
    <col min="10" max="10" width="11.5703125" style="3" bestFit="1" customWidth="1"/>
    <col min="11" max="11" width="4.7109375" style="3" bestFit="1" customWidth="1"/>
    <col min="12" max="12" width="10.140625" style="3" bestFit="1" customWidth="1"/>
    <col min="13" max="13" width="11.5703125" style="3" bestFit="1" customWidth="1"/>
    <col min="14" max="15" width="9.140625" style="3"/>
    <col min="16" max="20" width="9.42578125" style="3" bestFit="1" customWidth="1"/>
    <col min="21" max="25" width="9.140625" style="3"/>
    <col min="26" max="26" width="8" style="3" customWidth="1"/>
    <col min="27" max="28" width="9.140625" style="3" hidden="1" customWidth="1"/>
    <col min="29" max="16384" width="9.140625" style="3"/>
  </cols>
  <sheetData>
    <row r="1" spans="1:20" ht="15.75" x14ac:dyDescent="0.25">
      <c r="A1" s="196" t="s">
        <v>15</v>
      </c>
      <c r="B1" s="174" t="s">
        <v>16</v>
      </c>
      <c r="C1" s="174" t="s">
        <v>17</v>
      </c>
      <c r="D1" s="174" t="s">
        <v>18</v>
      </c>
      <c r="E1" s="174" t="s">
        <v>19</v>
      </c>
      <c r="F1" s="174"/>
      <c r="G1" s="174"/>
      <c r="H1" s="174"/>
      <c r="I1" s="161"/>
      <c r="J1" s="27"/>
      <c r="K1" s="2"/>
      <c r="L1" s="2"/>
      <c r="M1" s="2"/>
      <c r="N1" s="2"/>
      <c r="O1" s="2"/>
      <c r="P1" s="2"/>
      <c r="Q1" s="2"/>
    </row>
    <row r="2" spans="1:20" ht="15.75" x14ac:dyDescent="0.25">
      <c r="A2" s="190"/>
      <c r="B2" s="175"/>
      <c r="C2" s="175"/>
      <c r="D2" s="175"/>
      <c r="E2" s="175" t="s">
        <v>20</v>
      </c>
      <c r="F2" s="175" t="s">
        <v>21</v>
      </c>
      <c r="G2" s="175"/>
      <c r="H2" s="175"/>
      <c r="I2" s="367"/>
      <c r="J2" s="27"/>
      <c r="K2" s="2"/>
      <c r="L2" s="2"/>
      <c r="M2" s="2"/>
      <c r="N2" s="2"/>
      <c r="O2" s="2"/>
      <c r="P2" s="2"/>
      <c r="Q2" s="2"/>
    </row>
    <row r="3" spans="1:20" ht="15.75" x14ac:dyDescent="0.25">
      <c r="A3" s="190"/>
      <c r="B3" s="175"/>
      <c r="C3" s="175"/>
      <c r="D3" s="175"/>
      <c r="E3" s="175"/>
      <c r="F3" s="21" t="s">
        <v>0</v>
      </c>
      <c r="G3" s="21" t="s">
        <v>1</v>
      </c>
      <c r="H3" s="21" t="s">
        <v>2</v>
      </c>
      <c r="I3" s="32" t="s">
        <v>3</v>
      </c>
      <c r="J3" s="27"/>
      <c r="K3" s="2"/>
      <c r="L3" s="2"/>
      <c r="M3" s="2"/>
      <c r="N3" s="2"/>
      <c r="O3" s="2"/>
      <c r="P3" s="2"/>
      <c r="Q3" s="2"/>
    </row>
    <row r="4" spans="1:20" ht="15.75" x14ac:dyDescent="0.25">
      <c r="A4" s="23">
        <v>1</v>
      </c>
      <c r="B4" s="21">
        <v>2</v>
      </c>
      <c r="C4" s="21">
        <v>3</v>
      </c>
      <c r="D4" s="4">
        <v>4</v>
      </c>
      <c r="E4" s="21">
        <v>5</v>
      </c>
      <c r="F4" s="21">
        <v>6</v>
      </c>
      <c r="G4" s="21">
        <v>7</v>
      </c>
      <c r="H4" s="21">
        <v>8</v>
      </c>
      <c r="I4" s="32">
        <v>9</v>
      </c>
      <c r="J4" s="27"/>
      <c r="K4" s="2"/>
      <c r="L4" s="2"/>
      <c r="M4" s="2"/>
      <c r="N4" s="2"/>
      <c r="O4" s="2"/>
      <c r="P4" s="2"/>
      <c r="Q4" s="2"/>
    </row>
    <row r="5" spans="1:20" ht="15.75" x14ac:dyDescent="0.25">
      <c r="A5" s="33" t="s">
        <v>106</v>
      </c>
      <c r="B5" s="5"/>
      <c r="C5" s="5"/>
      <c r="D5" s="5"/>
      <c r="E5" s="5"/>
      <c r="F5" s="5"/>
      <c r="G5" s="5"/>
      <c r="H5" s="5"/>
      <c r="I5" s="34"/>
      <c r="J5" s="27"/>
      <c r="K5" s="2"/>
      <c r="L5" s="2"/>
      <c r="M5" s="2"/>
      <c r="N5" s="2"/>
      <c r="O5" s="2"/>
      <c r="P5" s="2"/>
      <c r="Q5" s="2"/>
    </row>
    <row r="6" spans="1:20" ht="15.75" x14ac:dyDescent="0.25">
      <c r="A6" s="35"/>
      <c r="B6" s="7"/>
      <c r="C6" s="7"/>
      <c r="D6" s="7"/>
      <c r="E6" s="7"/>
      <c r="F6" s="7"/>
      <c r="G6" s="7"/>
      <c r="H6" s="7"/>
      <c r="I6" s="36"/>
      <c r="J6" s="38" t="s">
        <v>184</v>
      </c>
      <c r="K6" s="38" t="s">
        <v>0</v>
      </c>
      <c r="L6" s="38" t="s">
        <v>1</v>
      </c>
      <c r="M6" s="38" t="s">
        <v>2</v>
      </c>
      <c r="N6" s="39" t="s">
        <v>3</v>
      </c>
      <c r="O6" s="2"/>
      <c r="P6" s="2"/>
      <c r="Q6" s="2"/>
    </row>
    <row r="7" spans="1:20" ht="15.75" x14ac:dyDescent="0.25">
      <c r="A7" s="208"/>
      <c r="B7" s="211" t="s">
        <v>22</v>
      </c>
      <c r="C7" s="214" t="s">
        <v>107</v>
      </c>
      <c r="D7" s="4">
        <v>2019</v>
      </c>
      <c r="E7" s="28" t="e">
        <f>'Отчет за 2019'!K9-#REF!</f>
        <v>#REF!</v>
      </c>
      <c r="F7" s="28" t="e">
        <f>'Отчет за 2019'!L9-#REF!</f>
        <v>#REF!</v>
      </c>
      <c r="G7" s="28" t="e">
        <f>'Отчет за 2019'!M9-#REF!</f>
        <v>#REF!</v>
      </c>
      <c r="H7" s="28" t="e">
        <f>'Отчет за 2019'!N9-#REF!</f>
        <v>#REF!</v>
      </c>
      <c r="I7" s="28" t="e">
        <f>'Отчет за 2019'!O9-#REF!</f>
        <v>#REF!</v>
      </c>
      <c r="J7" s="40" t="e">
        <f t="shared" ref="J7:N13" si="0">E15+E262+E319+E467</f>
        <v>#REF!</v>
      </c>
      <c r="K7" s="40" t="e">
        <f t="shared" si="0"/>
        <v>#REF!</v>
      </c>
      <c r="L7" s="40" t="e">
        <f t="shared" si="0"/>
        <v>#REF!</v>
      </c>
      <c r="M7" s="40" t="e">
        <f t="shared" si="0"/>
        <v>#REF!</v>
      </c>
      <c r="N7" s="40" t="e">
        <f t="shared" si="0"/>
        <v>#REF!</v>
      </c>
      <c r="O7" s="40"/>
      <c r="P7" s="41" t="e">
        <f>J7=E7</f>
        <v>#REF!</v>
      </c>
      <c r="Q7" s="41" t="e">
        <f t="shared" ref="Q7:T13" si="1">K7=F7</f>
        <v>#REF!</v>
      </c>
      <c r="R7" s="41" t="e">
        <f t="shared" si="1"/>
        <v>#REF!</v>
      </c>
      <c r="S7" s="41" t="e">
        <f>M7=H7</f>
        <v>#REF!</v>
      </c>
      <c r="T7" s="41" t="e">
        <f t="shared" si="1"/>
        <v>#REF!</v>
      </c>
    </row>
    <row r="8" spans="1:20" ht="15.75" x14ac:dyDescent="0.25">
      <c r="A8" s="209"/>
      <c r="B8" s="212"/>
      <c r="C8" s="215"/>
      <c r="D8" s="4">
        <v>2020</v>
      </c>
      <c r="E8" s="28" t="e">
        <f>'Отчет за 2019'!K10-#REF!</f>
        <v>#REF!</v>
      </c>
      <c r="F8" s="28" t="e">
        <f>'Отчет за 2019'!L10-#REF!</f>
        <v>#REF!</v>
      </c>
      <c r="G8" s="28" t="e">
        <f>'Отчет за 2019'!M10-#REF!</f>
        <v>#REF!</v>
      </c>
      <c r="H8" s="28" t="e">
        <f>'Отчет за 2019'!N10-#REF!</f>
        <v>#REF!</v>
      </c>
      <c r="I8" s="28" t="e">
        <f>'Отчет за 2019'!O10-#REF!</f>
        <v>#REF!</v>
      </c>
      <c r="J8" s="40" t="e">
        <f t="shared" si="0"/>
        <v>#REF!</v>
      </c>
      <c r="K8" s="40" t="e">
        <f t="shared" si="0"/>
        <v>#REF!</v>
      </c>
      <c r="L8" s="40" t="e">
        <f t="shared" si="0"/>
        <v>#REF!</v>
      </c>
      <c r="M8" s="40" t="e">
        <f t="shared" si="0"/>
        <v>#REF!</v>
      </c>
      <c r="N8" s="40" t="e">
        <f t="shared" si="0"/>
        <v>#REF!</v>
      </c>
      <c r="O8" s="2"/>
      <c r="P8" s="41" t="e">
        <f t="shared" ref="P8:P13" si="2">J8=E8</f>
        <v>#REF!</v>
      </c>
      <c r="Q8" s="41" t="e">
        <f t="shared" si="1"/>
        <v>#REF!</v>
      </c>
      <c r="R8" s="41" t="e">
        <f t="shared" si="1"/>
        <v>#REF!</v>
      </c>
      <c r="S8" s="41" t="e">
        <f t="shared" si="1"/>
        <v>#REF!</v>
      </c>
      <c r="T8" s="41" t="e">
        <f t="shared" si="1"/>
        <v>#REF!</v>
      </c>
    </row>
    <row r="9" spans="1:20" ht="15.75" x14ac:dyDescent="0.25">
      <c r="A9" s="209"/>
      <c r="B9" s="212"/>
      <c r="C9" s="215"/>
      <c r="D9" s="4">
        <v>2021</v>
      </c>
      <c r="E9" s="28" t="e">
        <f>'Отчет за 2019'!K11-#REF!</f>
        <v>#REF!</v>
      </c>
      <c r="F9" s="28" t="e">
        <f>'Отчет за 2019'!L11-#REF!</f>
        <v>#REF!</v>
      </c>
      <c r="G9" s="28" t="e">
        <f>'Отчет за 2019'!M11-#REF!</f>
        <v>#REF!</v>
      </c>
      <c r="H9" s="28" t="e">
        <f>'Отчет за 2019'!N11-#REF!</f>
        <v>#REF!</v>
      </c>
      <c r="I9" s="28" t="e">
        <f>'Отчет за 2019'!O11-#REF!</f>
        <v>#REF!</v>
      </c>
      <c r="J9" s="40" t="e">
        <f t="shared" si="0"/>
        <v>#REF!</v>
      </c>
      <c r="K9" s="40" t="e">
        <f t="shared" si="0"/>
        <v>#REF!</v>
      </c>
      <c r="L9" s="40" t="e">
        <f t="shared" si="0"/>
        <v>#REF!</v>
      </c>
      <c r="M9" s="40" t="e">
        <f t="shared" si="0"/>
        <v>#REF!</v>
      </c>
      <c r="N9" s="40" t="e">
        <f t="shared" si="0"/>
        <v>#REF!</v>
      </c>
      <c r="O9" s="2"/>
      <c r="P9" s="41" t="e">
        <f t="shared" si="2"/>
        <v>#REF!</v>
      </c>
      <c r="Q9" s="41" t="e">
        <f t="shared" si="1"/>
        <v>#REF!</v>
      </c>
      <c r="R9" s="41" t="e">
        <f t="shared" si="1"/>
        <v>#REF!</v>
      </c>
      <c r="S9" s="41" t="e">
        <f t="shared" si="1"/>
        <v>#REF!</v>
      </c>
      <c r="T9" s="41" t="e">
        <f t="shared" si="1"/>
        <v>#REF!</v>
      </c>
    </row>
    <row r="10" spans="1:20" ht="15.75" x14ac:dyDescent="0.25">
      <c r="A10" s="209"/>
      <c r="B10" s="212"/>
      <c r="C10" s="215"/>
      <c r="D10" s="4">
        <v>2022</v>
      </c>
      <c r="E10" s="28" t="e">
        <f>'Отчет за 2019'!K12-#REF!</f>
        <v>#REF!</v>
      </c>
      <c r="F10" s="28" t="e">
        <f>'Отчет за 2019'!L12-#REF!</f>
        <v>#REF!</v>
      </c>
      <c r="G10" s="28" t="e">
        <f>'Отчет за 2019'!M12-#REF!</f>
        <v>#REF!</v>
      </c>
      <c r="H10" s="28" t="e">
        <f>'Отчет за 2019'!N12-#REF!</f>
        <v>#REF!</v>
      </c>
      <c r="I10" s="28" t="e">
        <f>'Отчет за 2019'!O12-#REF!</f>
        <v>#REF!</v>
      </c>
      <c r="J10" s="40" t="e">
        <f t="shared" si="0"/>
        <v>#REF!</v>
      </c>
      <c r="K10" s="40" t="e">
        <f t="shared" si="0"/>
        <v>#REF!</v>
      </c>
      <c r="L10" s="40" t="e">
        <f t="shared" si="0"/>
        <v>#REF!</v>
      </c>
      <c r="M10" s="40" t="e">
        <f t="shared" si="0"/>
        <v>#REF!</v>
      </c>
      <c r="N10" s="40" t="e">
        <f t="shared" si="0"/>
        <v>#REF!</v>
      </c>
      <c r="O10" s="2"/>
      <c r="P10" s="41" t="e">
        <f t="shared" si="2"/>
        <v>#REF!</v>
      </c>
      <c r="Q10" s="41" t="e">
        <f t="shared" si="1"/>
        <v>#REF!</v>
      </c>
      <c r="R10" s="41" t="e">
        <f t="shared" si="1"/>
        <v>#REF!</v>
      </c>
      <c r="S10" s="41" t="e">
        <f t="shared" si="1"/>
        <v>#REF!</v>
      </c>
      <c r="T10" s="41" t="e">
        <f t="shared" si="1"/>
        <v>#REF!</v>
      </c>
    </row>
    <row r="11" spans="1:20" ht="15.75" x14ac:dyDescent="0.25">
      <c r="A11" s="209"/>
      <c r="B11" s="212"/>
      <c r="C11" s="215"/>
      <c r="D11" s="4">
        <v>2023</v>
      </c>
      <c r="E11" s="28" t="e">
        <f>'Отчет за 2019'!K13-#REF!</f>
        <v>#REF!</v>
      </c>
      <c r="F11" s="28" t="e">
        <f>'Отчет за 2019'!L13-#REF!</f>
        <v>#REF!</v>
      </c>
      <c r="G11" s="28" t="e">
        <f>'Отчет за 2019'!M13-#REF!</f>
        <v>#REF!</v>
      </c>
      <c r="H11" s="28" t="e">
        <f>'Отчет за 2019'!N13-#REF!</f>
        <v>#REF!</v>
      </c>
      <c r="I11" s="28" t="e">
        <f>'Отчет за 2019'!O13-#REF!</f>
        <v>#REF!</v>
      </c>
      <c r="J11" s="40" t="e">
        <f t="shared" si="0"/>
        <v>#REF!</v>
      </c>
      <c r="K11" s="40" t="e">
        <f t="shared" si="0"/>
        <v>#REF!</v>
      </c>
      <c r="L11" s="40" t="e">
        <f t="shared" si="0"/>
        <v>#REF!</v>
      </c>
      <c r="M11" s="40" t="e">
        <f t="shared" si="0"/>
        <v>#REF!</v>
      </c>
      <c r="N11" s="40" t="e">
        <f t="shared" si="0"/>
        <v>#REF!</v>
      </c>
      <c r="O11" s="2"/>
      <c r="P11" s="41" t="e">
        <f t="shared" si="2"/>
        <v>#REF!</v>
      </c>
      <c r="Q11" s="41" t="e">
        <f t="shared" si="1"/>
        <v>#REF!</v>
      </c>
      <c r="R11" s="41" t="e">
        <f t="shared" si="1"/>
        <v>#REF!</v>
      </c>
      <c r="S11" s="41" t="e">
        <f t="shared" si="1"/>
        <v>#REF!</v>
      </c>
      <c r="T11" s="41" t="e">
        <f t="shared" si="1"/>
        <v>#REF!</v>
      </c>
    </row>
    <row r="12" spans="1:20" ht="15.75" x14ac:dyDescent="0.25">
      <c r="A12" s="209"/>
      <c r="B12" s="212"/>
      <c r="C12" s="215"/>
      <c r="D12" s="4" t="s">
        <v>26</v>
      </c>
      <c r="E12" s="28" t="e">
        <f>'Отчет за 2019'!K14-#REF!</f>
        <v>#REF!</v>
      </c>
      <c r="F12" s="28" t="e">
        <f>'Отчет за 2019'!L14-#REF!</f>
        <v>#REF!</v>
      </c>
      <c r="G12" s="28" t="e">
        <f>'Отчет за 2019'!M14-#REF!</f>
        <v>#REF!</v>
      </c>
      <c r="H12" s="28" t="e">
        <f>'Отчет за 2019'!N14-#REF!</f>
        <v>#REF!</v>
      </c>
      <c r="I12" s="28" t="e">
        <f>'Отчет за 2019'!O14-#REF!</f>
        <v>#REF!</v>
      </c>
      <c r="J12" s="40" t="e">
        <f t="shared" si="0"/>
        <v>#REF!</v>
      </c>
      <c r="K12" s="40" t="e">
        <f t="shared" si="0"/>
        <v>#REF!</v>
      </c>
      <c r="L12" s="40" t="e">
        <f t="shared" si="0"/>
        <v>#REF!</v>
      </c>
      <c r="M12" s="40" t="e">
        <f t="shared" si="0"/>
        <v>#REF!</v>
      </c>
      <c r="N12" s="40" t="e">
        <f t="shared" si="0"/>
        <v>#REF!</v>
      </c>
      <c r="O12" s="2"/>
      <c r="P12" s="41" t="e">
        <f t="shared" si="2"/>
        <v>#REF!</v>
      </c>
      <c r="Q12" s="41" t="e">
        <f t="shared" si="1"/>
        <v>#REF!</v>
      </c>
      <c r="R12" s="41" t="e">
        <f t="shared" si="1"/>
        <v>#REF!</v>
      </c>
      <c r="S12" s="41" t="e">
        <f t="shared" si="1"/>
        <v>#REF!</v>
      </c>
      <c r="T12" s="41" t="e">
        <f t="shared" si="1"/>
        <v>#REF!</v>
      </c>
    </row>
    <row r="13" spans="1:20" ht="15.75" x14ac:dyDescent="0.25">
      <c r="A13" s="210"/>
      <c r="B13" s="213"/>
      <c r="C13" s="216"/>
      <c r="D13" s="4" t="s">
        <v>27</v>
      </c>
      <c r="E13" s="28" t="e">
        <f>'Отчет за 2019'!K15-#REF!</f>
        <v>#REF!</v>
      </c>
      <c r="F13" s="28" t="e">
        <f>'Отчет за 2019'!L15-#REF!</f>
        <v>#REF!</v>
      </c>
      <c r="G13" s="28" t="e">
        <f>'Отчет за 2019'!M15-#REF!</f>
        <v>#REF!</v>
      </c>
      <c r="H13" s="28" t="e">
        <f>'Отчет за 2019'!N15-#REF!</f>
        <v>#REF!</v>
      </c>
      <c r="I13" s="28" t="e">
        <f>'Отчет за 2019'!O15-#REF!</f>
        <v>#REF!</v>
      </c>
      <c r="J13" s="40" t="e">
        <f t="shared" si="0"/>
        <v>#REF!</v>
      </c>
      <c r="K13" s="40" t="e">
        <f t="shared" si="0"/>
        <v>#REF!</v>
      </c>
      <c r="L13" s="40" t="e">
        <f t="shared" si="0"/>
        <v>#REF!</v>
      </c>
      <c r="M13" s="40" t="e">
        <f t="shared" si="0"/>
        <v>#REF!</v>
      </c>
      <c r="N13" s="40" t="e">
        <f t="shared" si="0"/>
        <v>#REF!</v>
      </c>
      <c r="O13" s="2"/>
      <c r="P13" s="41" t="e">
        <f t="shared" si="2"/>
        <v>#REF!</v>
      </c>
      <c r="Q13" s="41" t="e">
        <f t="shared" si="1"/>
        <v>#REF!</v>
      </c>
      <c r="R13" s="41" t="e">
        <f t="shared" si="1"/>
        <v>#REF!</v>
      </c>
      <c r="S13" s="41" t="e">
        <f t="shared" si="1"/>
        <v>#REF!</v>
      </c>
      <c r="T13" s="41" t="e">
        <f t="shared" si="1"/>
        <v>#REF!</v>
      </c>
    </row>
    <row r="14" spans="1:20" ht="42" customHeight="1" thickBot="1" x14ac:dyDescent="0.3">
      <c r="A14" s="217" t="s">
        <v>28</v>
      </c>
      <c r="B14" s="218"/>
      <c r="C14" s="218"/>
      <c r="D14" s="218"/>
      <c r="E14" s="218"/>
      <c r="F14" s="218"/>
      <c r="G14" s="218"/>
      <c r="H14" s="218"/>
      <c r="I14" s="366"/>
      <c r="J14" s="27"/>
      <c r="K14" s="2"/>
      <c r="L14" s="2"/>
      <c r="M14" s="2"/>
      <c r="N14" s="2"/>
      <c r="O14" s="2"/>
      <c r="P14" s="2"/>
      <c r="Q14" s="2"/>
    </row>
    <row r="15" spans="1:20" ht="15.75" x14ac:dyDescent="0.25">
      <c r="A15" s="201">
        <v>1</v>
      </c>
      <c r="B15" s="220" t="s">
        <v>29</v>
      </c>
      <c r="C15" s="220" t="s">
        <v>23</v>
      </c>
      <c r="D15" s="8">
        <v>2019</v>
      </c>
      <c r="E15" s="28" t="e">
        <f>'Отчет за 2019'!K17-#REF!</f>
        <v>#REF!</v>
      </c>
      <c r="F15" s="28" t="e">
        <f>'Отчет за 2019'!L17-#REF!</f>
        <v>#REF!</v>
      </c>
      <c r="G15" s="28" t="e">
        <f>'Отчет за 2019'!M17-#REF!</f>
        <v>#REF!</v>
      </c>
      <c r="H15" s="28" t="e">
        <f>'Отчет за 2019'!N17-#REF!</f>
        <v>#REF!</v>
      </c>
      <c r="I15" s="28" t="e">
        <f>'Отчет за 2019'!O17-#REF!</f>
        <v>#REF!</v>
      </c>
      <c r="J15" s="27"/>
      <c r="K15" s="2"/>
      <c r="L15" s="2"/>
      <c r="M15" s="2"/>
      <c r="N15" s="2"/>
      <c r="O15" s="2"/>
      <c r="P15" s="2"/>
      <c r="Q15" s="2"/>
    </row>
    <row r="16" spans="1:20" ht="15.75" x14ac:dyDescent="0.25">
      <c r="A16" s="202"/>
      <c r="B16" s="221"/>
      <c r="C16" s="221"/>
      <c r="D16" s="4">
        <v>2020</v>
      </c>
      <c r="E16" s="28" t="e">
        <f>'Отчет за 2019'!#REF!-#REF!</f>
        <v>#REF!</v>
      </c>
      <c r="F16" s="28" t="e">
        <f>'Отчет за 2019'!#REF!-#REF!</f>
        <v>#REF!</v>
      </c>
      <c r="G16" s="28" t="e">
        <f>'Отчет за 2019'!#REF!-#REF!</f>
        <v>#REF!</v>
      </c>
      <c r="H16" s="28" t="e">
        <f>'Отчет за 2019'!#REF!-#REF!</f>
        <v>#REF!</v>
      </c>
      <c r="I16" s="28" t="e">
        <f>'Отчет за 2019'!#REF!-#REF!</f>
        <v>#REF!</v>
      </c>
      <c r="J16" s="27"/>
      <c r="K16" s="10"/>
      <c r="L16" s="2"/>
      <c r="M16" s="2"/>
      <c r="N16" s="2"/>
      <c r="O16" s="2"/>
      <c r="P16" s="2"/>
      <c r="Q16" s="2"/>
    </row>
    <row r="17" spans="1:27" ht="15.75" x14ac:dyDescent="0.25">
      <c r="A17" s="202"/>
      <c r="B17" s="221"/>
      <c r="C17" s="221"/>
      <c r="D17" s="4">
        <v>2021</v>
      </c>
      <c r="E17" s="28" t="e">
        <f>'Отчет за 2019'!#REF!-#REF!</f>
        <v>#REF!</v>
      </c>
      <c r="F17" s="28" t="e">
        <f>'Отчет за 2019'!#REF!-#REF!</f>
        <v>#REF!</v>
      </c>
      <c r="G17" s="28" t="e">
        <f>'Отчет за 2019'!#REF!-#REF!</f>
        <v>#REF!</v>
      </c>
      <c r="H17" s="28" t="e">
        <f>'Отчет за 2019'!#REF!-#REF!</f>
        <v>#REF!</v>
      </c>
      <c r="I17" s="28" t="e">
        <f>'Отчет за 2019'!#REF!-#REF!</f>
        <v>#REF!</v>
      </c>
      <c r="J17" s="27"/>
      <c r="K17" s="2"/>
      <c r="L17" s="2"/>
      <c r="M17" s="2"/>
      <c r="N17" s="2"/>
      <c r="O17" s="2"/>
      <c r="P17" s="2"/>
      <c r="Q17" s="2"/>
    </row>
    <row r="18" spans="1:27" ht="15.75" x14ac:dyDescent="0.25">
      <c r="A18" s="202"/>
      <c r="B18" s="221"/>
      <c r="C18" s="221"/>
      <c r="D18" s="4">
        <v>2022</v>
      </c>
      <c r="E18" s="28" t="e">
        <f>'Отчет за 2019'!#REF!-#REF!</f>
        <v>#REF!</v>
      </c>
      <c r="F18" s="28" t="e">
        <f>'Отчет за 2019'!#REF!-#REF!</f>
        <v>#REF!</v>
      </c>
      <c r="G18" s="28" t="e">
        <f>'Отчет за 2019'!#REF!-#REF!</f>
        <v>#REF!</v>
      </c>
      <c r="H18" s="28" t="e">
        <f>'Отчет за 2019'!#REF!-#REF!</f>
        <v>#REF!</v>
      </c>
      <c r="I18" s="28" t="e">
        <f>'Отчет за 2019'!#REF!-#REF!</f>
        <v>#REF!</v>
      </c>
      <c r="J18" s="27"/>
      <c r="K18" s="2"/>
      <c r="L18" s="2"/>
      <c r="M18" s="2"/>
      <c r="N18" s="2"/>
      <c r="O18" s="2"/>
      <c r="P18" s="2"/>
      <c r="Q18" s="2"/>
    </row>
    <row r="19" spans="1:27" ht="15.75" x14ac:dyDescent="0.25">
      <c r="A19" s="202"/>
      <c r="B19" s="221"/>
      <c r="C19" s="221"/>
      <c r="D19" s="4">
        <v>2023</v>
      </c>
      <c r="E19" s="28" t="e">
        <f>'Отчет за 2019'!#REF!-#REF!</f>
        <v>#REF!</v>
      </c>
      <c r="F19" s="28" t="e">
        <f>'Отчет за 2019'!#REF!-#REF!</f>
        <v>#REF!</v>
      </c>
      <c r="G19" s="28" t="e">
        <f>'Отчет за 2019'!#REF!-#REF!</f>
        <v>#REF!</v>
      </c>
      <c r="H19" s="28" t="e">
        <f>'Отчет за 2019'!#REF!-#REF!</f>
        <v>#REF!</v>
      </c>
      <c r="I19" s="28" t="e">
        <f>'Отчет за 2019'!#REF!-#REF!</f>
        <v>#REF!</v>
      </c>
      <c r="J19" s="27"/>
      <c r="K19" s="2"/>
      <c r="L19" s="2"/>
      <c r="M19" s="2"/>
      <c r="N19" s="2"/>
      <c r="O19" s="2"/>
      <c r="P19" s="2"/>
      <c r="Q19" s="2"/>
    </row>
    <row r="20" spans="1:27" ht="15.75" x14ac:dyDescent="0.25">
      <c r="A20" s="202"/>
      <c r="B20" s="221"/>
      <c r="C20" s="221"/>
      <c r="D20" s="4" t="s">
        <v>26</v>
      </c>
      <c r="E20" s="28" t="e">
        <f>'Отчет за 2019'!#REF!-#REF!</f>
        <v>#REF!</v>
      </c>
      <c r="F20" s="28" t="e">
        <f>'Отчет за 2019'!#REF!-#REF!</f>
        <v>#REF!</v>
      </c>
      <c r="G20" s="28" t="e">
        <f>'Отчет за 2019'!#REF!-#REF!</f>
        <v>#REF!</v>
      </c>
      <c r="H20" s="28" t="e">
        <f>'Отчет за 2019'!#REF!-#REF!</f>
        <v>#REF!</v>
      </c>
      <c r="I20" s="28" t="e">
        <f>'Отчет за 2019'!#REF!-#REF!</f>
        <v>#REF!</v>
      </c>
      <c r="J20" s="27"/>
      <c r="K20" s="2"/>
      <c r="L20" s="2"/>
      <c r="M20" s="2"/>
      <c r="N20" s="2"/>
      <c r="O20" s="2"/>
      <c r="P20" s="2"/>
      <c r="Q20" s="2"/>
    </row>
    <row r="21" spans="1:27" ht="16.5" thickBot="1" x14ac:dyDescent="0.3">
      <c r="A21" s="219"/>
      <c r="B21" s="221"/>
      <c r="C21" s="221"/>
      <c r="D21" s="11" t="s">
        <v>27</v>
      </c>
      <c r="E21" s="28" t="e">
        <f>'Отчет за 2019'!#REF!-#REF!</f>
        <v>#REF!</v>
      </c>
      <c r="F21" s="28" t="e">
        <f>'Отчет за 2019'!#REF!-#REF!</f>
        <v>#REF!</v>
      </c>
      <c r="G21" s="28" t="e">
        <f>'Отчет за 2019'!#REF!-#REF!</f>
        <v>#REF!</v>
      </c>
      <c r="H21" s="28" t="e">
        <f>'Отчет за 2019'!#REF!-#REF!</f>
        <v>#REF!</v>
      </c>
      <c r="I21" s="28" t="e">
        <f>'Отчет за 2019'!#REF!-#REF!</f>
        <v>#REF!</v>
      </c>
      <c r="J21" s="27"/>
      <c r="K21" s="2"/>
      <c r="L21" s="2"/>
      <c r="M21" s="2"/>
      <c r="N21" s="2"/>
      <c r="O21" s="2"/>
      <c r="P21" s="2"/>
      <c r="Q21" s="2"/>
    </row>
    <row r="22" spans="1:27" ht="15.75" x14ac:dyDescent="0.25">
      <c r="A22" s="201" t="s">
        <v>4</v>
      </c>
      <c r="B22" s="174" t="s">
        <v>30</v>
      </c>
      <c r="C22" s="205" t="s">
        <v>23</v>
      </c>
      <c r="D22" s="20">
        <v>2019</v>
      </c>
      <c r="E22" s="28" t="e">
        <f>'Отчет за 2019'!K18-#REF!</f>
        <v>#REF!</v>
      </c>
      <c r="F22" s="28" t="e">
        <f>'Отчет за 2019'!L18-#REF!</f>
        <v>#REF!</v>
      </c>
      <c r="G22" s="28" t="e">
        <f>'Отчет за 2019'!M18-#REF!</f>
        <v>#REF!</v>
      </c>
      <c r="H22" s="28" t="e">
        <f>'Отчет за 2019'!N18-#REF!</f>
        <v>#REF!</v>
      </c>
      <c r="I22" s="28" t="e">
        <f>'Отчет за 2019'!O18-#REF!</f>
        <v>#REF!</v>
      </c>
      <c r="J22" s="27"/>
      <c r="K22" s="2"/>
      <c r="L22" s="2"/>
      <c r="M22" s="2"/>
      <c r="N22" s="2"/>
      <c r="O22" s="2"/>
      <c r="P22" s="2"/>
      <c r="Q22" s="2"/>
    </row>
    <row r="23" spans="1:27" ht="15.75" x14ac:dyDescent="0.25">
      <c r="A23" s="202"/>
      <c r="B23" s="175"/>
      <c r="C23" s="206"/>
      <c r="D23" s="21">
        <v>2020</v>
      </c>
      <c r="E23" s="28" t="e">
        <f>'Отчет за 2019'!#REF!-#REF!</f>
        <v>#REF!</v>
      </c>
      <c r="F23" s="28" t="e">
        <f>'Отчет за 2019'!#REF!-#REF!</f>
        <v>#REF!</v>
      </c>
      <c r="G23" s="28" t="e">
        <f>'Отчет за 2019'!#REF!-#REF!</f>
        <v>#REF!</v>
      </c>
      <c r="H23" s="28" t="e">
        <f>'Отчет за 2019'!#REF!-#REF!</f>
        <v>#REF!</v>
      </c>
      <c r="I23" s="28" t="e">
        <f>'Отчет за 2019'!#REF!-#REF!</f>
        <v>#REF!</v>
      </c>
      <c r="J23" s="27"/>
      <c r="K23" s="2"/>
      <c r="L23" s="2"/>
      <c r="M23" s="2"/>
      <c r="N23" s="2"/>
      <c r="O23" s="2"/>
      <c r="P23" s="2"/>
      <c r="Q23" s="2"/>
    </row>
    <row r="24" spans="1:27" ht="15.75" x14ac:dyDescent="0.25">
      <c r="A24" s="202"/>
      <c r="B24" s="175"/>
      <c r="C24" s="206"/>
      <c r="D24" s="21">
        <v>2021</v>
      </c>
      <c r="E24" s="28" t="e">
        <f>'Отчет за 2019'!#REF!-#REF!</f>
        <v>#REF!</v>
      </c>
      <c r="F24" s="28" t="e">
        <f>'Отчет за 2019'!#REF!-#REF!</f>
        <v>#REF!</v>
      </c>
      <c r="G24" s="28" t="e">
        <f>'Отчет за 2019'!#REF!-#REF!</f>
        <v>#REF!</v>
      </c>
      <c r="H24" s="28" t="e">
        <f>'Отчет за 2019'!#REF!-#REF!</f>
        <v>#REF!</v>
      </c>
      <c r="I24" s="28" t="e">
        <f>'Отчет за 2019'!#REF!-#REF!</f>
        <v>#REF!</v>
      </c>
      <c r="J24" s="27"/>
      <c r="K24" s="2"/>
      <c r="L24" s="2"/>
      <c r="M24" s="2"/>
      <c r="N24" s="2"/>
      <c r="O24" s="2"/>
      <c r="P24" s="2"/>
      <c r="Q24" s="2"/>
    </row>
    <row r="25" spans="1:27" ht="15.75" x14ac:dyDescent="0.25">
      <c r="A25" s="202"/>
      <c r="B25" s="175"/>
      <c r="C25" s="206"/>
      <c r="D25" s="21">
        <v>2022</v>
      </c>
      <c r="E25" s="28" t="e">
        <f>'Отчет за 2019'!#REF!-#REF!</f>
        <v>#REF!</v>
      </c>
      <c r="F25" s="28" t="e">
        <f>'Отчет за 2019'!#REF!-#REF!</f>
        <v>#REF!</v>
      </c>
      <c r="G25" s="28" t="e">
        <f>'Отчет за 2019'!#REF!-#REF!</f>
        <v>#REF!</v>
      </c>
      <c r="H25" s="28" t="e">
        <f>'Отчет за 2019'!#REF!-#REF!</f>
        <v>#REF!</v>
      </c>
      <c r="I25" s="28" t="e">
        <f>'Отчет за 2019'!#REF!-#REF!</f>
        <v>#REF!</v>
      </c>
      <c r="J25" s="27"/>
      <c r="K25" s="2"/>
      <c r="L25" s="2"/>
      <c r="M25" s="2"/>
      <c r="N25" s="2"/>
      <c r="O25" s="2"/>
      <c r="P25" s="2"/>
      <c r="Q25" s="2"/>
    </row>
    <row r="26" spans="1:27" ht="15.75" x14ac:dyDescent="0.25">
      <c r="A26" s="202"/>
      <c r="B26" s="175"/>
      <c r="C26" s="206"/>
      <c r="D26" s="21">
        <v>2023</v>
      </c>
      <c r="E26" s="28" t="e">
        <f>'Отчет за 2019'!#REF!-#REF!</f>
        <v>#REF!</v>
      </c>
      <c r="F26" s="28" t="e">
        <f>'Отчет за 2019'!#REF!-#REF!</f>
        <v>#REF!</v>
      </c>
      <c r="G26" s="28" t="e">
        <f>'Отчет за 2019'!#REF!-#REF!</f>
        <v>#REF!</v>
      </c>
      <c r="H26" s="28" t="e">
        <f>'Отчет за 2019'!#REF!-#REF!</f>
        <v>#REF!</v>
      </c>
      <c r="I26" s="28" t="e">
        <f>'Отчет за 2019'!#REF!-#REF!</f>
        <v>#REF!</v>
      </c>
      <c r="J26" s="27"/>
      <c r="K26" s="2"/>
      <c r="L26" s="2"/>
      <c r="M26" s="2"/>
      <c r="N26" s="2"/>
      <c r="O26" s="2"/>
      <c r="P26" s="2"/>
      <c r="Q26" s="2"/>
    </row>
    <row r="27" spans="1:27" ht="15.75" x14ac:dyDescent="0.25">
      <c r="A27" s="202"/>
      <c r="B27" s="175"/>
      <c r="C27" s="206"/>
      <c r="D27" s="21" t="s">
        <v>26</v>
      </c>
      <c r="E27" s="28" t="e">
        <f>'Отчет за 2019'!#REF!-#REF!</f>
        <v>#REF!</v>
      </c>
      <c r="F27" s="28" t="e">
        <f>'Отчет за 2019'!#REF!-#REF!</f>
        <v>#REF!</v>
      </c>
      <c r="G27" s="28" t="e">
        <f>'Отчет за 2019'!#REF!-#REF!</f>
        <v>#REF!</v>
      </c>
      <c r="H27" s="28" t="e">
        <f>'Отчет за 2019'!#REF!-#REF!</f>
        <v>#REF!</v>
      </c>
      <c r="I27" s="28" t="e">
        <f>'Отчет за 2019'!#REF!-#REF!</f>
        <v>#REF!</v>
      </c>
      <c r="J27" s="27"/>
      <c r="K27" s="2"/>
      <c r="L27" s="2"/>
      <c r="M27" s="2"/>
      <c r="N27" s="2"/>
      <c r="O27" s="2"/>
      <c r="P27" s="2"/>
      <c r="Q27" s="2"/>
    </row>
    <row r="28" spans="1:27" ht="18" customHeight="1" thickBot="1" x14ac:dyDescent="0.3">
      <c r="A28" s="203"/>
      <c r="B28" s="204"/>
      <c r="C28" s="207"/>
      <c r="D28" s="22" t="s">
        <v>27</v>
      </c>
      <c r="E28" s="28" t="e">
        <f>'Отчет за 2019'!#REF!-#REF!</f>
        <v>#REF!</v>
      </c>
      <c r="F28" s="28" t="e">
        <f>'Отчет за 2019'!#REF!-#REF!</f>
        <v>#REF!</v>
      </c>
      <c r="G28" s="28" t="e">
        <f>'Отчет за 2019'!#REF!-#REF!</f>
        <v>#REF!</v>
      </c>
      <c r="H28" s="28" t="e">
        <f>'Отчет за 2019'!#REF!-#REF!</f>
        <v>#REF!</v>
      </c>
      <c r="I28" s="28" t="e">
        <f>'Отчет за 2019'!#REF!-#REF!</f>
        <v>#REF!</v>
      </c>
      <c r="J28" s="27"/>
      <c r="K28" s="2"/>
      <c r="L28" s="2"/>
      <c r="M28" s="2"/>
      <c r="N28" s="2"/>
      <c r="O28" s="2"/>
      <c r="P28" s="2"/>
      <c r="Q28" s="2"/>
    </row>
    <row r="29" spans="1:27" x14ac:dyDescent="0.25">
      <c r="A29" s="201" t="s">
        <v>136</v>
      </c>
      <c r="B29" s="174" t="s">
        <v>32</v>
      </c>
      <c r="C29" s="205" t="s">
        <v>23</v>
      </c>
      <c r="D29" s="8">
        <v>2019</v>
      </c>
      <c r="E29" s="28" t="e">
        <f>'Отчет за 2019'!K19-#REF!</f>
        <v>#REF!</v>
      </c>
      <c r="F29" s="28" t="e">
        <f>'Отчет за 2019'!L19-#REF!</f>
        <v>#REF!</v>
      </c>
      <c r="G29" s="28" t="e">
        <f>'Отчет за 2019'!M19-#REF!</f>
        <v>#REF!</v>
      </c>
      <c r="H29" s="28" t="e">
        <f>'Отчет за 2019'!N19-#REF!</f>
        <v>#REF!</v>
      </c>
      <c r="I29" s="28" t="e">
        <f>'Отчет за 2019'!O19-#REF!</f>
        <v>#REF!</v>
      </c>
      <c r="J29" s="222" t="s">
        <v>211</v>
      </c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</row>
    <row r="30" spans="1:27" ht="63.75" customHeight="1" thickBot="1" x14ac:dyDescent="0.3">
      <c r="A30" s="203"/>
      <c r="B30" s="204"/>
      <c r="C30" s="207"/>
      <c r="D30" s="14" t="s">
        <v>27</v>
      </c>
      <c r="E30" s="28" t="e">
        <f>'Отчет за 2019'!#REF!-#REF!</f>
        <v>#REF!</v>
      </c>
      <c r="F30" s="28" t="e">
        <f>'Отчет за 2019'!#REF!-#REF!</f>
        <v>#REF!</v>
      </c>
      <c r="G30" s="28" t="e">
        <f>'Отчет за 2019'!#REF!-#REF!</f>
        <v>#REF!</v>
      </c>
      <c r="H30" s="28" t="e">
        <f>'Отчет за 2019'!#REF!-#REF!</f>
        <v>#REF!</v>
      </c>
      <c r="I30" s="28" t="e">
        <f>'Отчет за 2019'!#REF!-#REF!</f>
        <v>#REF!</v>
      </c>
      <c r="J30" s="27"/>
      <c r="K30" s="2"/>
      <c r="L30" s="2"/>
      <c r="M30" s="2"/>
      <c r="N30" s="2"/>
      <c r="O30" s="2"/>
      <c r="P30" s="2"/>
      <c r="Q30" s="2"/>
    </row>
    <row r="31" spans="1:27" x14ac:dyDescent="0.25">
      <c r="A31" s="201" t="s">
        <v>137</v>
      </c>
      <c r="B31" s="174" t="s">
        <v>33</v>
      </c>
      <c r="C31" s="205" t="s">
        <v>23</v>
      </c>
      <c r="D31" s="8">
        <v>2019</v>
      </c>
      <c r="E31" s="28" t="e">
        <f>'Отчет за 2019'!#REF!-#REF!</f>
        <v>#REF!</v>
      </c>
      <c r="F31" s="28" t="e">
        <f>'Отчет за 2019'!#REF!-#REF!</f>
        <v>#REF!</v>
      </c>
      <c r="G31" s="28" t="e">
        <f>'Отчет за 2019'!#REF!-#REF!</f>
        <v>#REF!</v>
      </c>
      <c r="H31" s="28" t="e">
        <f>'Отчет за 2019'!#REF!-#REF!</f>
        <v>#REF!</v>
      </c>
      <c r="I31" s="28" t="e">
        <f>'Отчет за 2019'!#REF!-#REF!</f>
        <v>#REF!</v>
      </c>
      <c r="J31" s="224" t="s">
        <v>212</v>
      </c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</row>
    <row r="32" spans="1:27" ht="15.75" x14ac:dyDescent="0.25">
      <c r="A32" s="202"/>
      <c r="B32" s="175"/>
      <c r="C32" s="206"/>
      <c r="D32" s="4">
        <v>2020</v>
      </c>
      <c r="E32" s="28" t="e">
        <f>'Отчет за 2019'!#REF!-#REF!</f>
        <v>#REF!</v>
      </c>
      <c r="F32" s="28" t="e">
        <f>'Отчет за 2019'!#REF!-#REF!</f>
        <v>#REF!</v>
      </c>
      <c r="G32" s="28" t="e">
        <f>'Отчет за 2019'!#REF!-#REF!</f>
        <v>#REF!</v>
      </c>
      <c r="H32" s="28" t="e">
        <f>'Отчет за 2019'!#REF!-#REF!</f>
        <v>#REF!</v>
      </c>
      <c r="I32" s="28" t="e">
        <f>'Отчет за 2019'!#REF!-#REF!</f>
        <v>#REF!</v>
      </c>
      <c r="J32" s="27"/>
      <c r="K32" s="2"/>
      <c r="L32" s="2"/>
      <c r="M32" s="2"/>
      <c r="N32" s="2"/>
      <c r="O32" s="2"/>
      <c r="P32" s="2"/>
      <c r="Q32" s="2"/>
    </row>
    <row r="33" spans="1:17" ht="16.5" thickBot="1" x14ac:dyDescent="0.3">
      <c r="A33" s="203"/>
      <c r="B33" s="204"/>
      <c r="C33" s="207"/>
      <c r="D33" s="14" t="s">
        <v>27</v>
      </c>
      <c r="E33" s="28" t="e">
        <f>'Отчет за 2019'!#REF!-#REF!</f>
        <v>#REF!</v>
      </c>
      <c r="F33" s="28" t="e">
        <f>'Отчет за 2019'!#REF!-#REF!</f>
        <v>#REF!</v>
      </c>
      <c r="G33" s="28" t="e">
        <f>'Отчет за 2019'!#REF!-#REF!</f>
        <v>#REF!</v>
      </c>
      <c r="H33" s="28" t="e">
        <f>'Отчет за 2019'!#REF!-#REF!</f>
        <v>#REF!</v>
      </c>
      <c r="I33" s="28" t="e">
        <f>'Отчет за 2019'!#REF!-#REF!</f>
        <v>#REF!</v>
      </c>
      <c r="J33" s="27"/>
      <c r="K33" s="2"/>
      <c r="L33" s="2"/>
      <c r="M33" s="2"/>
      <c r="N33" s="2"/>
      <c r="O33" s="2"/>
      <c r="P33" s="2"/>
      <c r="Q33" s="2"/>
    </row>
    <row r="34" spans="1:17" ht="15.75" x14ac:dyDescent="0.25">
      <c r="A34" s="201" t="s">
        <v>138</v>
      </c>
      <c r="B34" s="174" t="s">
        <v>34</v>
      </c>
      <c r="C34" s="205" t="s">
        <v>23</v>
      </c>
      <c r="D34" s="8">
        <v>2019</v>
      </c>
      <c r="E34" s="28" t="e">
        <f>'Отчет за 2019'!#REF!-#REF!</f>
        <v>#REF!</v>
      </c>
      <c r="F34" s="28" t="e">
        <f>'Отчет за 2019'!#REF!-#REF!</f>
        <v>#REF!</v>
      </c>
      <c r="G34" s="28" t="e">
        <f>'Отчет за 2019'!#REF!-#REF!</f>
        <v>#REF!</v>
      </c>
      <c r="H34" s="28" t="e">
        <f>'Отчет за 2019'!#REF!-#REF!</f>
        <v>#REF!</v>
      </c>
      <c r="I34" s="28" t="e">
        <f>'Отчет за 2019'!#REF!-#REF!</f>
        <v>#REF!</v>
      </c>
      <c r="J34" s="27"/>
      <c r="K34" s="2"/>
      <c r="L34" s="2"/>
      <c r="M34" s="2"/>
      <c r="N34" s="2"/>
      <c r="O34" s="2"/>
      <c r="P34" s="2"/>
      <c r="Q34" s="2"/>
    </row>
    <row r="35" spans="1:17" ht="15.75" x14ac:dyDescent="0.25">
      <c r="A35" s="202"/>
      <c r="B35" s="175"/>
      <c r="C35" s="206"/>
      <c r="D35" s="4">
        <v>2020</v>
      </c>
      <c r="E35" s="28" t="e">
        <f>'Отчет за 2019'!#REF!-#REF!</f>
        <v>#REF!</v>
      </c>
      <c r="F35" s="28" t="e">
        <f>'Отчет за 2019'!#REF!-#REF!</f>
        <v>#REF!</v>
      </c>
      <c r="G35" s="28" t="e">
        <f>'Отчет за 2019'!#REF!-#REF!</f>
        <v>#REF!</v>
      </c>
      <c r="H35" s="28" t="e">
        <f>'Отчет за 2019'!#REF!-#REF!</f>
        <v>#REF!</v>
      </c>
      <c r="I35" s="28" t="e">
        <f>'Отчет за 2019'!#REF!-#REF!</f>
        <v>#REF!</v>
      </c>
      <c r="J35" s="27"/>
      <c r="K35" s="2"/>
      <c r="L35" s="2"/>
      <c r="M35" s="2"/>
      <c r="N35" s="2"/>
      <c r="O35" s="2"/>
      <c r="P35" s="2"/>
      <c r="Q35" s="2"/>
    </row>
    <row r="36" spans="1:17" ht="16.5" thickBot="1" x14ac:dyDescent="0.3">
      <c r="A36" s="203"/>
      <c r="B36" s="204"/>
      <c r="C36" s="207"/>
      <c r="D36" s="14" t="s">
        <v>27</v>
      </c>
      <c r="E36" s="28" t="e">
        <f>'Отчет за 2019'!K20-#REF!</f>
        <v>#REF!</v>
      </c>
      <c r="F36" s="28" t="e">
        <f>'Отчет за 2019'!L20-#REF!</f>
        <v>#REF!</v>
      </c>
      <c r="G36" s="28" t="e">
        <f>'Отчет за 2019'!M20-#REF!</f>
        <v>#REF!</v>
      </c>
      <c r="H36" s="28" t="e">
        <f>'Отчет за 2019'!N20-#REF!</f>
        <v>#REF!</v>
      </c>
      <c r="I36" s="28" t="e">
        <f>'Отчет за 2019'!O20-#REF!</f>
        <v>#REF!</v>
      </c>
      <c r="J36" s="27"/>
      <c r="K36" s="2"/>
      <c r="L36" s="2"/>
      <c r="M36" s="2"/>
      <c r="N36" s="2"/>
      <c r="O36" s="2"/>
      <c r="P36" s="2"/>
      <c r="Q36" s="2"/>
    </row>
    <row r="37" spans="1:17" ht="15.75" x14ac:dyDescent="0.25">
      <c r="A37" s="201" t="s">
        <v>139</v>
      </c>
      <c r="B37" s="174" t="s">
        <v>35</v>
      </c>
      <c r="C37" s="205" t="s">
        <v>23</v>
      </c>
      <c r="D37" s="8">
        <v>2019</v>
      </c>
      <c r="E37" s="28" t="e">
        <f>'Отчет за 2019'!#REF!-#REF!</f>
        <v>#REF!</v>
      </c>
      <c r="F37" s="28" t="e">
        <f>'Отчет за 2019'!#REF!-#REF!</f>
        <v>#REF!</v>
      </c>
      <c r="G37" s="28" t="e">
        <f>'Отчет за 2019'!#REF!-#REF!</f>
        <v>#REF!</v>
      </c>
      <c r="H37" s="28" t="e">
        <f>'Отчет за 2019'!#REF!-#REF!</f>
        <v>#REF!</v>
      </c>
      <c r="I37" s="28" t="e">
        <f>'Отчет за 2019'!#REF!-#REF!</f>
        <v>#REF!</v>
      </c>
      <c r="J37" s="222"/>
      <c r="K37" s="160"/>
      <c r="L37" s="160"/>
      <c r="M37" s="160"/>
      <c r="N37" s="2"/>
      <c r="O37" s="2"/>
      <c r="P37" s="2"/>
      <c r="Q37" s="2"/>
    </row>
    <row r="38" spans="1:17" ht="15.75" x14ac:dyDescent="0.25">
      <c r="A38" s="202"/>
      <c r="B38" s="175"/>
      <c r="C38" s="206"/>
      <c r="D38" s="4">
        <v>2020</v>
      </c>
      <c r="E38" s="28" t="e">
        <f>'Отчет за 2019'!#REF!-#REF!</f>
        <v>#REF!</v>
      </c>
      <c r="F38" s="28" t="e">
        <f>'Отчет за 2019'!#REF!-#REF!</f>
        <v>#REF!</v>
      </c>
      <c r="G38" s="28" t="e">
        <f>'Отчет за 2019'!#REF!-#REF!</f>
        <v>#REF!</v>
      </c>
      <c r="H38" s="28" t="e">
        <f>'Отчет за 2019'!#REF!-#REF!</f>
        <v>#REF!</v>
      </c>
      <c r="I38" s="28" t="e">
        <f>'Отчет за 2019'!#REF!-#REF!</f>
        <v>#REF!</v>
      </c>
      <c r="J38" s="27"/>
      <c r="K38" s="2"/>
      <c r="L38" s="2"/>
      <c r="M38" s="2"/>
      <c r="N38" s="2"/>
      <c r="O38" s="2"/>
      <c r="P38" s="2"/>
      <c r="Q38" s="2"/>
    </row>
    <row r="39" spans="1:17" ht="15.75" x14ac:dyDescent="0.25">
      <c r="A39" s="202"/>
      <c r="B39" s="175"/>
      <c r="C39" s="206"/>
      <c r="D39" s="4">
        <v>2021</v>
      </c>
      <c r="E39" s="28" t="e">
        <f>'Отчет за 2019'!#REF!-#REF!</f>
        <v>#REF!</v>
      </c>
      <c r="F39" s="28" t="e">
        <f>'Отчет за 2019'!#REF!-#REF!</f>
        <v>#REF!</v>
      </c>
      <c r="G39" s="28" t="e">
        <f>'Отчет за 2019'!#REF!-#REF!</f>
        <v>#REF!</v>
      </c>
      <c r="H39" s="28" t="e">
        <f>'Отчет за 2019'!#REF!-#REF!</f>
        <v>#REF!</v>
      </c>
      <c r="I39" s="28" t="e">
        <f>'Отчет за 2019'!#REF!-#REF!</f>
        <v>#REF!</v>
      </c>
      <c r="J39" s="27"/>
      <c r="K39" s="2"/>
      <c r="L39" s="2"/>
      <c r="M39" s="2"/>
      <c r="N39" s="2"/>
      <c r="O39" s="2"/>
      <c r="P39" s="2"/>
      <c r="Q39" s="2"/>
    </row>
    <row r="40" spans="1:17" ht="15.75" x14ac:dyDescent="0.25">
      <c r="A40" s="202"/>
      <c r="B40" s="175"/>
      <c r="C40" s="206"/>
      <c r="D40" s="4">
        <v>2022</v>
      </c>
      <c r="E40" s="28" t="e">
        <f>'Отчет за 2019'!#REF!-#REF!</f>
        <v>#REF!</v>
      </c>
      <c r="F40" s="28" t="e">
        <f>'Отчет за 2019'!#REF!-#REF!</f>
        <v>#REF!</v>
      </c>
      <c r="G40" s="28" t="e">
        <f>'Отчет за 2019'!#REF!-#REF!</f>
        <v>#REF!</v>
      </c>
      <c r="H40" s="28" t="e">
        <f>'Отчет за 2019'!#REF!-#REF!</f>
        <v>#REF!</v>
      </c>
      <c r="I40" s="28" t="e">
        <f>'Отчет за 2019'!#REF!-#REF!</f>
        <v>#REF!</v>
      </c>
      <c r="J40" s="27"/>
      <c r="K40" s="2"/>
      <c r="L40" s="2"/>
      <c r="M40" s="2"/>
      <c r="N40" s="2"/>
      <c r="O40" s="2"/>
      <c r="P40" s="2"/>
      <c r="Q40" s="2"/>
    </row>
    <row r="41" spans="1:17" ht="15.75" x14ac:dyDescent="0.25">
      <c r="A41" s="202"/>
      <c r="B41" s="175"/>
      <c r="C41" s="206"/>
      <c r="D41" s="4">
        <v>2023</v>
      </c>
      <c r="E41" s="28" t="e">
        <f>'Отчет за 2019'!#REF!-#REF!</f>
        <v>#REF!</v>
      </c>
      <c r="F41" s="28" t="e">
        <f>'Отчет за 2019'!#REF!-#REF!</f>
        <v>#REF!</v>
      </c>
      <c r="G41" s="28" t="e">
        <f>'Отчет за 2019'!#REF!-#REF!</f>
        <v>#REF!</v>
      </c>
      <c r="H41" s="28" t="e">
        <f>'Отчет за 2019'!#REF!-#REF!</f>
        <v>#REF!</v>
      </c>
      <c r="I41" s="28" t="e">
        <f>'Отчет за 2019'!#REF!-#REF!</f>
        <v>#REF!</v>
      </c>
      <c r="J41" s="27"/>
      <c r="K41" s="2"/>
      <c r="L41" s="2"/>
      <c r="M41" s="2"/>
      <c r="N41" s="2"/>
      <c r="O41" s="2"/>
      <c r="P41" s="2"/>
      <c r="Q41" s="2"/>
    </row>
    <row r="42" spans="1:17" ht="15.75" x14ac:dyDescent="0.25">
      <c r="A42" s="202"/>
      <c r="B42" s="175"/>
      <c r="C42" s="206"/>
      <c r="D42" s="4" t="s">
        <v>26</v>
      </c>
      <c r="E42" s="28" t="e">
        <f>'Отчет за 2019'!#REF!-#REF!</f>
        <v>#REF!</v>
      </c>
      <c r="F42" s="28" t="e">
        <f>'Отчет за 2019'!#REF!-#REF!</f>
        <v>#REF!</v>
      </c>
      <c r="G42" s="28" t="e">
        <f>'Отчет за 2019'!#REF!-#REF!</f>
        <v>#REF!</v>
      </c>
      <c r="H42" s="28" t="e">
        <f>'Отчет за 2019'!#REF!-#REF!</f>
        <v>#REF!</v>
      </c>
      <c r="I42" s="28" t="e">
        <f>'Отчет за 2019'!#REF!-#REF!</f>
        <v>#REF!</v>
      </c>
      <c r="J42" s="27"/>
      <c r="K42" s="2"/>
      <c r="L42" s="2"/>
      <c r="M42" s="2"/>
      <c r="N42" s="2"/>
      <c r="O42" s="2"/>
      <c r="P42" s="2"/>
      <c r="Q42" s="2"/>
    </row>
    <row r="43" spans="1:17" ht="16.5" thickBot="1" x14ac:dyDescent="0.3">
      <c r="A43" s="203"/>
      <c r="B43" s="204"/>
      <c r="C43" s="207"/>
      <c r="D43" s="14" t="s">
        <v>27</v>
      </c>
      <c r="E43" s="28" t="e">
        <f>'Отчет за 2019'!K21-#REF!</f>
        <v>#REF!</v>
      </c>
      <c r="F43" s="28" t="e">
        <f>'Отчет за 2019'!L21-#REF!</f>
        <v>#REF!</v>
      </c>
      <c r="G43" s="28" t="e">
        <f>'Отчет за 2019'!M21-#REF!</f>
        <v>#REF!</v>
      </c>
      <c r="H43" s="28" t="e">
        <f>'Отчет за 2019'!N21-#REF!</f>
        <v>#REF!</v>
      </c>
      <c r="I43" s="28" t="e">
        <f>'Отчет за 2019'!O21-#REF!</f>
        <v>#REF!</v>
      </c>
      <c r="J43" s="27"/>
      <c r="K43" s="2"/>
      <c r="L43" s="2"/>
      <c r="M43" s="2"/>
      <c r="N43" s="2"/>
      <c r="O43" s="2"/>
      <c r="P43" s="2"/>
      <c r="Q43" s="2"/>
    </row>
    <row r="44" spans="1:17" ht="15.75" x14ac:dyDescent="0.25">
      <c r="A44" s="201" t="s">
        <v>140</v>
      </c>
      <c r="B44" s="174" t="s">
        <v>36</v>
      </c>
      <c r="C44" s="205" t="s">
        <v>23</v>
      </c>
      <c r="D44" s="8">
        <v>2019</v>
      </c>
      <c r="E44" s="28" t="e">
        <f>'Отчет за 2019'!#REF!-#REF!</f>
        <v>#REF!</v>
      </c>
      <c r="F44" s="28" t="e">
        <f>'Отчет за 2019'!#REF!-#REF!</f>
        <v>#REF!</v>
      </c>
      <c r="G44" s="28" t="e">
        <f>'Отчет за 2019'!#REF!-#REF!</f>
        <v>#REF!</v>
      </c>
      <c r="H44" s="28" t="e">
        <f>'Отчет за 2019'!#REF!-#REF!</f>
        <v>#REF!</v>
      </c>
      <c r="I44" s="28" t="e">
        <f>'Отчет за 2019'!#REF!-#REF!</f>
        <v>#REF!</v>
      </c>
      <c r="J44" s="222"/>
      <c r="K44" s="160"/>
      <c r="L44" s="160"/>
      <c r="M44" s="160"/>
      <c r="N44" s="2"/>
      <c r="O44" s="2"/>
      <c r="P44" s="2"/>
      <c r="Q44" s="2"/>
    </row>
    <row r="45" spans="1:17" ht="15.75" x14ac:dyDescent="0.25">
      <c r="A45" s="202"/>
      <c r="B45" s="175"/>
      <c r="C45" s="206"/>
      <c r="D45" s="4">
        <v>2020</v>
      </c>
      <c r="E45" s="28" t="e">
        <f>'Отчет за 2019'!#REF!-#REF!</f>
        <v>#REF!</v>
      </c>
      <c r="F45" s="28" t="e">
        <f>'Отчет за 2019'!#REF!-#REF!</f>
        <v>#REF!</v>
      </c>
      <c r="G45" s="28" t="e">
        <f>'Отчет за 2019'!#REF!-#REF!</f>
        <v>#REF!</v>
      </c>
      <c r="H45" s="28" t="e">
        <f>'Отчет за 2019'!#REF!-#REF!</f>
        <v>#REF!</v>
      </c>
      <c r="I45" s="28" t="e">
        <f>'Отчет за 2019'!#REF!-#REF!</f>
        <v>#REF!</v>
      </c>
      <c r="J45" s="27"/>
      <c r="K45" s="2"/>
      <c r="L45" s="2"/>
      <c r="M45" s="2"/>
      <c r="N45" s="2"/>
      <c r="O45" s="2"/>
      <c r="P45" s="2"/>
      <c r="Q45" s="2"/>
    </row>
    <row r="46" spans="1:17" ht="15.75" x14ac:dyDescent="0.25">
      <c r="A46" s="202"/>
      <c r="B46" s="175"/>
      <c r="C46" s="206"/>
      <c r="D46" s="4">
        <v>2021</v>
      </c>
      <c r="E46" s="28" t="e">
        <f>'Отчет за 2019'!#REF!-#REF!</f>
        <v>#REF!</v>
      </c>
      <c r="F46" s="28" t="e">
        <f>'Отчет за 2019'!#REF!-#REF!</f>
        <v>#REF!</v>
      </c>
      <c r="G46" s="28" t="e">
        <f>'Отчет за 2019'!#REF!-#REF!</f>
        <v>#REF!</v>
      </c>
      <c r="H46" s="28" t="e">
        <f>'Отчет за 2019'!#REF!-#REF!</f>
        <v>#REF!</v>
      </c>
      <c r="I46" s="28" t="e">
        <f>'Отчет за 2019'!#REF!-#REF!</f>
        <v>#REF!</v>
      </c>
      <c r="J46" s="27"/>
      <c r="K46" s="2"/>
      <c r="L46" s="2"/>
      <c r="M46" s="2"/>
      <c r="N46" s="2"/>
      <c r="O46" s="2"/>
      <c r="P46" s="2"/>
      <c r="Q46" s="2"/>
    </row>
    <row r="47" spans="1:17" ht="15.75" x14ac:dyDescent="0.25">
      <c r="A47" s="202"/>
      <c r="B47" s="175"/>
      <c r="C47" s="206"/>
      <c r="D47" s="4">
        <v>2022</v>
      </c>
      <c r="E47" s="28" t="e">
        <f>'Отчет за 2019'!#REF!-#REF!</f>
        <v>#REF!</v>
      </c>
      <c r="F47" s="28" t="e">
        <f>'Отчет за 2019'!#REF!-#REF!</f>
        <v>#REF!</v>
      </c>
      <c r="G47" s="28" t="e">
        <f>'Отчет за 2019'!#REF!-#REF!</f>
        <v>#REF!</v>
      </c>
      <c r="H47" s="28" t="e">
        <f>'Отчет за 2019'!#REF!-#REF!</f>
        <v>#REF!</v>
      </c>
      <c r="I47" s="28" t="e">
        <f>'Отчет за 2019'!#REF!-#REF!</f>
        <v>#REF!</v>
      </c>
      <c r="J47" s="27"/>
      <c r="K47" s="2"/>
      <c r="L47" s="2"/>
      <c r="M47" s="2"/>
      <c r="N47" s="2"/>
      <c r="O47" s="2"/>
      <c r="P47" s="2"/>
      <c r="Q47" s="2"/>
    </row>
    <row r="48" spans="1:17" ht="15.75" x14ac:dyDescent="0.25">
      <c r="A48" s="202"/>
      <c r="B48" s="175"/>
      <c r="C48" s="206"/>
      <c r="D48" s="4">
        <v>2023</v>
      </c>
      <c r="E48" s="28" t="e">
        <f>'Отчет за 2019'!#REF!-#REF!</f>
        <v>#REF!</v>
      </c>
      <c r="F48" s="28" t="e">
        <f>'Отчет за 2019'!#REF!-#REF!</f>
        <v>#REF!</v>
      </c>
      <c r="G48" s="28" t="e">
        <f>'Отчет за 2019'!#REF!-#REF!</f>
        <v>#REF!</v>
      </c>
      <c r="H48" s="28" t="e">
        <f>'Отчет за 2019'!#REF!-#REF!</f>
        <v>#REF!</v>
      </c>
      <c r="I48" s="28" t="e">
        <f>'Отчет за 2019'!#REF!-#REF!</f>
        <v>#REF!</v>
      </c>
      <c r="J48" s="27"/>
      <c r="K48" s="2"/>
      <c r="L48" s="2"/>
      <c r="M48" s="2"/>
      <c r="N48" s="2"/>
      <c r="O48" s="2"/>
      <c r="P48" s="2"/>
      <c r="Q48" s="2"/>
    </row>
    <row r="49" spans="1:22" ht="15.75" x14ac:dyDescent="0.25">
      <c r="A49" s="202"/>
      <c r="B49" s="175"/>
      <c r="C49" s="206"/>
      <c r="D49" s="4" t="s">
        <v>26</v>
      </c>
      <c r="E49" s="28" t="e">
        <f>'Отчет за 2019'!#REF!-#REF!</f>
        <v>#REF!</v>
      </c>
      <c r="F49" s="28" t="e">
        <f>'Отчет за 2019'!#REF!-#REF!</f>
        <v>#REF!</v>
      </c>
      <c r="G49" s="28" t="e">
        <f>'Отчет за 2019'!#REF!-#REF!</f>
        <v>#REF!</v>
      </c>
      <c r="H49" s="28" t="e">
        <f>'Отчет за 2019'!#REF!-#REF!</f>
        <v>#REF!</v>
      </c>
      <c r="I49" s="28" t="e">
        <f>'Отчет за 2019'!#REF!-#REF!</f>
        <v>#REF!</v>
      </c>
      <c r="J49" s="27"/>
      <c r="K49" s="2"/>
      <c r="L49" s="2"/>
      <c r="M49" s="2"/>
      <c r="N49" s="2"/>
      <c r="O49" s="2"/>
      <c r="P49" s="2"/>
      <c r="Q49" s="2"/>
    </row>
    <row r="50" spans="1:22" ht="16.5" thickBot="1" x14ac:dyDescent="0.3">
      <c r="A50" s="203"/>
      <c r="B50" s="204"/>
      <c r="C50" s="207"/>
      <c r="D50" s="14" t="s">
        <v>27</v>
      </c>
      <c r="E50" s="28" t="e">
        <f>'Отчет за 2019'!K22-#REF!</f>
        <v>#REF!</v>
      </c>
      <c r="F50" s="28" t="e">
        <f>'Отчет за 2019'!L22-#REF!</f>
        <v>#REF!</v>
      </c>
      <c r="G50" s="28" t="e">
        <f>'Отчет за 2019'!M22-#REF!</f>
        <v>#REF!</v>
      </c>
      <c r="H50" s="28" t="e">
        <f>'Отчет за 2019'!N22-#REF!</f>
        <v>#REF!</v>
      </c>
      <c r="I50" s="28" t="e">
        <f>'Отчет за 2019'!O22-#REF!</f>
        <v>#REF!</v>
      </c>
      <c r="J50" s="27"/>
      <c r="K50" s="2"/>
      <c r="L50" s="2"/>
      <c r="M50" s="2"/>
      <c r="N50" s="2"/>
      <c r="O50" s="2"/>
      <c r="P50" s="2"/>
      <c r="Q50" s="2"/>
    </row>
    <row r="51" spans="1:22" x14ac:dyDescent="0.25">
      <c r="A51" s="201" t="s">
        <v>141</v>
      </c>
      <c r="B51" s="174" t="s">
        <v>37</v>
      </c>
      <c r="C51" s="205" t="s">
        <v>23</v>
      </c>
      <c r="D51" s="8">
        <v>2019</v>
      </c>
      <c r="E51" s="28" t="e">
        <f>'Отчет за 2019'!#REF!-#REF!</f>
        <v>#REF!</v>
      </c>
      <c r="F51" s="28" t="e">
        <f>'Отчет за 2019'!#REF!-#REF!</f>
        <v>#REF!</v>
      </c>
      <c r="G51" s="28" t="e">
        <f>'Отчет за 2019'!#REF!-#REF!</f>
        <v>#REF!</v>
      </c>
      <c r="H51" s="28" t="e">
        <f>'Отчет за 2019'!#REF!-#REF!</f>
        <v>#REF!</v>
      </c>
      <c r="I51" s="28" t="e">
        <f>'Отчет за 2019'!#REF!-#REF!</f>
        <v>#REF!</v>
      </c>
      <c r="J51" s="222" t="s">
        <v>165</v>
      </c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</row>
    <row r="52" spans="1:22" ht="15.75" x14ac:dyDescent="0.25">
      <c r="A52" s="202"/>
      <c r="B52" s="175"/>
      <c r="C52" s="206"/>
      <c r="D52" s="4">
        <v>2020</v>
      </c>
      <c r="E52" s="28" t="e">
        <f>'Отчет за 2019'!#REF!-#REF!</f>
        <v>#REF!</v>
      </c>
      <c r="F52" s="28" t="e">
        <f>'Отчет за 2019'!#REF!-#REF!</f>
        <v>#REF!</v>
      </c>
      <c r="G52" s="28" t="e">
        <f>'Отчет за 2019'!#REF!-#REF!</f>
        <v>#REF!</v>
      </c>
      <c r="H52" s="28" t="e">
        <f>'Отчет за 2019'!#REF!-#REF!</f>
        <v>#REF!</v>
      </c>
      <c r="I52" s="28" t="e">
        <f>'Отчет за 2019'!#REF!-#REF!</f>
        <v>#REF!</v>
      </c>
      <c r="J52" s="27"/>
      <c r="K52" s="2"/>
      <c r="L52" s="2"/>
      <c r="M52" s="2"/>
      <c r="N52" s="2"/>
      <c r="O52" s="2"/>
      <c r="P52" s="2"/>
      <c r="Q52" s="2"/>
    </row>
    <row r="53" spans="1:22" ht="15.75" x14ac:dyDescent="0.25">
      <c r="A53" s="202"/>
      <c r="B53" s="175"/>
      <c r="C53" s="206"/>
      <c r="D53" s="4">
        <v>2021</v>
      </c>
      <c r="E53" s="28" t="e">
        <f>'Отчет за 2019'!#REF!-#REF!</f>
        <v>#REF!</v>
      </c>
      <c r="F53" s="28" t="e">
        <f>'Отчет за 2019'!#REF!-#REF!</f>
        <v>#REF!</v>
      </c>
      <c r="G53" s="28" t="e">
        <f>'Отчет за 2019'!#REF!-#REF!</f>
        <v>#REF!</v>
      </c>
      <c r="H53" s="28" t="e">
        <f>'Отчет за 2019'!#REF!-#REF!</f>
        <v>#REF!</v>
      </c>
      <c r="I53" s="28" t="e">
        <f>'Отчет за 2019'!#REF!-#REF!</f>
        <v>#REF!</v>
      </c>
      <c r="J53" s="27"/>
      <c r="K53" s="2"/>
      <c r="L53" s="2"/>
      <c r="M53" s="2"/>
      <c r="N53" s="2"/>
      <c r="O53" s="2"/>
      <c r="P53" s="2"/>
      <c r="Q53" s="2"/>
    </row>
    <row r="54" spans="1:22" ht="15.75" x14ac:dyDescent="0.25">
      <c r="A54" s="202"/>
      <c r="B54" s="175"/>
      <c r="C54" s="206"/>
      <c r="D54" s="4">
        <v>2022</v>
      </c>
      <c r="E54" s="28" t="e">
        <f>'Отчет за 2019'!#REF!-#REF!</f>
        <v>#REF!</v>
      </c>
      <c r="F54" s="28" t="e">
        <f>'Отчет за 2019'!#REF!-#REF!</f>
        <v>#REF!</v>
      </c>
      <c r="G54" s="28" t="e">
        <f>'Отчет за 2019'!#REF!-#REF!</f>
        <v>#REF!</v>
      </c>
      <c r="H54" s="28" t="e">
        <f>'Отчет за 2019'!#REF!-#REF!</f>
        <v>#REF!</v>
      </c>
      <c r="I54" s="28" t="e">
        <f>'Отчет за 2019'!#REF!-#REF!</f>
        <v>#REF!</v>
      </c>
      <c r="J54" s="27"/>
      <c r="K54" s="2"/>
      <c r="L54" s="2"/>
      <c r="M54" s="2"/>
      <c r="N54" s="2"/>
      <c r="O54" s="2"/>
      <c r="P54" s="2"/>
      <c r="Q54" s="2"/>
    </row>
    <row r="55" spans="1:22" ht="15.75" x14ac:dyDescent="0.25">
      <c r="A55" s="202"/>
      <c r="B55" s="175"/>
      <c r="C55" s="206"/>
      <c r="D55" s="4">
        <v>2023</v>
      </c>
      <c r="E55" s="28" t="e">
        <f>'Отчет за 2019'!#REF!-#REF!</f>
        <v>#REF!</v>
      </c>
      <c r="F55" s="28" t="e">
        <f>'Отчет за 2019'!#REF!-#REF!</f>
        <v>#REF!</v>
      </c>
      <c r="G55" s="28" t="e">
        <f>'Отчет за 2019'!#REF!-#REF!</f>
        <v>#REF!</v>
      </c>
      <c r="H55" s="28" t="e">
        <f>'Отчет за 2019'!#REF!-#REF!</f>
        <v>#REF!</v>
      </c>
      <c r="I55" s="28" t="e">
        <f>'Отчет за 2019'!#REF!-#REF!</f>
        <v>#REF!</v>
      </c>
      <c r="J55" s="27"/>
      <c r="K55" s="2"/>
      <c r="L55" s="2"/>
      <c r="M55" s="2"/>
      <c r="N55" s="2"/>
      <c r="O55" s="2"/>
      <c r="P55" s="2"/>
      <c r="Q55" s="2"/>
    </row>
    <row r="56" spans="1:22" ht="15.75" x14ac:dyDescent="0.25">
      <c r="A56" s="202"/>
      <c r="B56" s="175"/>
      <c r="C56" s="206"/>
      <c r="D56" s="4" t="s">
        <v>26</v>
      </c>
      <c r="E56" s="28" t="e">
        <f>'Отчет за 2019'!#REF!-#REF!</f>
        <v>#REF!</v>
      </c>
      <c r="F56" s="28" t="e">
        <f>'Отчет за 2019'!#REF!-#REF!</f>
        <v>#REF!</v>
      </c>
      <c r="G56" s="28" t="e">
        <f>'Отчет за 2019'!#REF!-#REF!</f>
        <v>#REF!</v>
      </c>
      <c r="H56" s="28" t="e">
        <f>'Отчет за 2019'!#REF!-#REF!</f>
        <v>#REF!</v>
      </c>
      <c r="I56" s="28" t="e">
        <f>'Отчет за 2019'!#REF!-#REF!</f>
        <v>#REF!</v>
      </c>
      <c r="J56" s="27"/>
      <c r="K56" s="2"/>
      <c r="L56" s="2"/>
      <c r="M56" s="2"/>
      <c r="N56" s="2"/>
      <c r="O56" s="2"/>
      <c r="P56" s="2"/>
      <c r="Q56" s="2"/>
    </row>
    <row r="57" spans="1:22" ht="16.5" thickBot="1" x14ac:dyDescent="0.3">
      <c r="A57" s="203"/>
      <c r="B57" s="204"/>
      <c r="C57" s="207"/>
      <c r="D57" s="14" t="s">
        <v>27</v>
      </c>
      <c r="E57" s="28" t="e">
        <f>'Отчет за 2019'!K23-#REF!</f>
        <v>#REF!</v>
      </c>
      <c r="F57" s="28" t="e">
        <f>'Отчет за 2019'!L23-#REF!</f>
        <v>#REF!</v>
      </c>
      <c r="G57" s="28" t="e">
        <f>'Отчет за 2019'!M23-#REF!</f>
        <v>#REF!</v>
      </c>
      <c r="H57" s="28" t="e">
        <f>'Отчет за 2019'!N23-#REF!</f>
        <v>#REF!</v>
      </c>
      <c r="I57" s="28" t="e">
        <f>'Отчет за 2019'!O23-#REF!</f>
        <v>#REF!</v>
      </c>
      <c r="J57" s="27"/>
      <c r="K57" s="2"/>
      <c r="L57" s="2"/>
      <c r="M57" s="2"/>
      <c r="N57" s="2"/>
      <c r="O57" s="2"/>
      <c r="P57" s="2"/>
      <c r="Q57" s="2"/>
    </row>
    <row r="58" spans="1:22" x14ac:dyDescent="0.25">
      <c r="A58" s="201" t="s">
        <v>142</v>
      </c>
      <c r="B58" s="174" t="s">
        <v>38</v>
      </c>
      <c r="C58" s="205" t="s">
        <v>23</v>
      </c>
      <c r="D58" s="8">
        <v>2019</v>
      </c>
      <c r="E58" s="28" t="e">
        <f>'Отчет за 2019'!#REF!-#REF!</f>
        <v>#REF!</v>
      </c>
      <c r="F58" s="28" t="e">
        <f>'Отчет за 2019'!#REF!-#REF!</f>
        <v>#REF!</v>
      </c>
      <c r="G58" s="28" t="e">
        <f>'Отчет за 2019'!#REF!-#REF!</f>
        <v>#REF!</v>
      </c>
      <c r="H58" s="28" t="e">
        <f>'Отчет за 2019'!#REF!-#REF!</f>
        <v>#REF!</v>
      </c>
      <c r="I58" s="28" t="e">
        <f>'Отчет за 2019'!#REF!-#REF!</f>
        <v>#REF!</v>
      </c>
      <c r="J58" s="222" t="s">
        <v>175</v>
      </c>
      <c r="K58" s="223"/>
      <c r="L58" s="223"/>
      <c r="M58" s="223"/>
      <c r="N58" s="223"/>
      <c r="O58" s="223"/>
      <c r="P58" s="223"/>
      <c r="Q58" s="223"/>
      <c r="R58" s="223"/>
    </row>
    <row r="59" spans="1:22" ht="15.75" x14ac:dyDescent="0.25">
      <c r="A59" s="202"/>
      <c r="B59" s="175"/>
      <c r="C59" s="206"/>
      <c r="D59" s="4">
        <v>2020</v>
      </c>
      <c r="E59" s="28" t="e">
        <f>'Отчет за 2019'!#REF!-#REF!</f>
        <v>#REF!</v>
      </c>
      <c r="F59" s="28" t="e">
        <f>'Отчет за 2019'!#REF!-#REF!</f>
        <v>#REF!</v>
      </c>
      <c r="G59" s="28" t="e">
        <f>'Отчет за 2019'!#REF!-#REF!</f>
        <v>#REF!</v>
      </c>
      <c r="H59" s="28" t="e">
        <f>'Отчет за 2019'!#REF!-#REF!</f>
        <v>#REF!</v>
      </c>
      <c r="I59" s="28" t="e">
        <f>'Отчет за 2019'!#REF!-#REF!</f>
        <v>#REF!</v>
      </c>
      <c r="J59" s="27"/>
      <c r="K59" s="2"/>
      <c r="L59" s="2"/>
      <c r="M59" s="2"/>
      <c r="N59" s="2"/>
      <c r="O59" s="2"/>
      <c r="P59" s="2"/>
      <c r="Q59" s="2"/>
    </row>
    <row r="60" spans="1:22" ht="15.75" x14ac:dyDescent="0.25">
      <c r="A60" s="202"/>
      <c r="B60" s="175"/>
      <c r="C60" s="206"/>
      <c r="D60" s="4">
        <v>2021</v>
      </c>
      <c r="E60" s="28" t="e">
        <f>'Отчет за 2019'!#REF!-#REF!</f>
        <v>#REF!</v>
      </c>
      <c r="F60" s="28" t="e">
        <f>'Отчет за 2019'!#REF!-#REF!</f>
        <v>#REF!</v>
      </c>
      <c r="G60" s="28" t="e">
        <f>'Отчет за 2019'!#REF!-#REF!</f>
        <v>#REF!</v>
      </c>
      <c r="H60" s="28" t="e">
        <f>'Отчет за 2019'!#REF!-#REF!</f>
        <v>#REF!</v>
      </c>
      <c r="I60" s="28" t="e">
        <f>'Отчет за 2019'!#REF!-#REF!</f>
        <v>#REF!</v>
      </c>
      <c r="J60" s="27"/>
      <c r="K60" s="2"/>
      <c r="L60" s="2"/>
      <c r="M60" s="2"/>
      <c r="N60" s="2"/>
      <c r="O60" s="2"/>
      <c r="P60" s="2"/>
      <c r="Q60" s="2"/>
    </row>
    <row r="61" spans="1:22" ht="15.75" x14ac:dyDescent="0.25">
      <c r="A61" s="202"/>
      <c r="B61" s="175"/>
      <c r="C61" s="206"/>
      <c r="D61" s="4">
        <v>2022</v>
      </c>
      <c r="E61" s="28" t="e">
        <f>'Отчет за 2019'!#REF!-#REF!</f>
        <v>#REF!</v>
      </c>
      <c r="F61" s="28" t="e">
        <f>'Отчет за 2019'!#REF!-#REF!</f>
        <v>#REF!</v>
      </c>
      <c r="G61" s="28" t="e">
        <f>'Отчет за 2019'!#REF!-#REF!</f>
        <v>#REF!</v>
      </c>
      <c r="H61" s="28" t="e">
        <f>'Отчет за 2019'!#REF!-#REF!</f>
        <v>#REF!</v>
      </c>
      <c r="I61" s="28" t="e">
        <f>'Отчет за 2019'!#REF!-#REF!</f>
        <v>#REF!</v>
      </c>
      <c r="J61" s="27"/>
      <c r="K61" s="2"/>
      <c r="L61" s="2"/>
      <c r="M61" s="2"/>
      <c r="N61" s="2"/>
      <c r="O61" s="2"/>
      <c r="P61" s="2"/>
      <c r="Q61" s="2"/>
    </row>
    <row r="62" spans="1:22" ht="15.75" x14ac:dyDescent="0.25">
      <c r="A62" s="202"/>
      <c r="B62" s="175"/>
      <c r="C62" s="206"/>
      <c r="D62" s="4">
        <v>2023</v>
      </c>
      <c r="E62" s="28" t="e">
        <f>'Отчет за 2019'!#REF!-#REF!</f>
        <v>#REF!</v>
      </c>
      <c r="F62" s="28" t="e">
        <f>'Отчет за 2019'!#REF!-#REF!</f>
        <v>#REF!</v>
      </c>
      <c r="G62" s="28" t="e">
        <f>'Отчет за 2019'!#REF!-#REF!</f>
        <v>#REF!</v>
      </c>
      <c r="H62" s="28" t="e">
        <f>'Отчет за 2019'!#REF!-#REF!</f>
        <v>#REF!</v>
      </c>
      <c r="I62" s="28" t="e">
        <f>'Отчет за 2019'!#REF!-#REF!</f>
        <v>#REF!</v>
      </c>
      <c r="J62" s="27"/>
      <c r="K62" s="2"/>
      <c r="L62" s="2"/>
      <c r="M62" s="2"/>
      <c r="N62" s="2"/>
      <c r="O62" s="2"/>
      <c r="P62" s="2"/>
      <c r="Q62" s="2"/>
    </row>
    <row r="63" spans="1:22" ht="15.75" x14ac:dyDescent="0.25">
      <c r="A63" s="202"/>
      <c r="B63" s="175"/>
      <c r="C63" s="206"/>
      <c r="D63" s="4" t="s">
        <v>26</v>
      </c>
      <c r="E63" s="28" t="e">
        <f>'Отчет за 2019'!#REF!-#REF!</f>
        <v>#REF!</v>
      </c>
      <c r="F63" s="28" t="e">
        <f>'Отчет за 2019'!#REF!-#REF!</f>
        <v>#REF!</v>
      </c>
      <c r="G63" s="28" t="e">
        <f>'Отчет за 2019'!#REF!-#REF!</f>
        <v>#REF!</v>
      </c>
      <c r="H63" s="28" t="e">
        <f>'Отчет за 2019'!#REF!-#REF!</f>
        <v>#REF!</v>
      </c>
      <c r="I63" s="28" t="e">
        <f>'Отчет за 2019'!#REF!-#REF!</f>
        <v>#REF!</v>
      </c>
      <c r="J63" s="27"/>
      <c r="K63" s="2"/>
      <c r="L63" s="2"/>
      <c r="M63" s="2"/>
      <c r="N63" s="2"/>
      <c r="O63" s="2"/>
      <c r="P63" s="2"/>
      <c r="Q63" s="2"/>
    </row>
    <row r="64" spans="1:22" ht="16.5" thickBot="1" x14ac:dyDescent="0.3">
      <c r="A64" s="203"/>
      <c r="B64" s="204"/>
      <c r="C64" s="207"/>
      <c r="D64" s="14" t="s">
        <v>27</v>
      </c>
      <c r="E64" s="28" t="e">
        <f>'Отчет за 2019'!K24-#REF!</f>
        <v>#REF!</v>
      </c>
      <c r="F64" s="28" t="e">
        <f>'Отчет за 2019'!L24-#REF!</f>
        <v>#REF!</v>
      </c>
      <c r="G64" s="28" t="e">
        <f>'Отчет за 2019'!M24-#REF!</f>
        <v>#REF!</v>
      </c>
      <c r="H64" s="28" t="e">
        <f>'Отчет за 2019'!N24-#REF!</f>
        <v>#REF!</v>
      </c>
      <c r="I64" s="28" t="e">
        <f>'Отчет за 2019'!O24-#REF!</f>
        <v>#REF!</v>
      </c>
      <c r="J64" s="27"/>
      <c r="K64" s="2"/>
      <c r="L64" s="2"/>
      <c r="M64" s="2"/>
      <c r="N64" s="2"/>
      <c r="O64" s="2"/>
      <c r="P64" s="2"/>
      <c r="Q64" s="2"/>
    </row>
    <row r="65" spans="1:18" x14ac:dyDescent="0.25">
      <c r="A65" s="201" t="s">
        <v>143</v>
      </c>
      <c r="B65" s="174" t="s">
        <v>39</v>
      </c>
      <c r="C65" s="205" t="s">
        <v>23</v>
      </c>
      <c r="D65" s="8">
        <v>2019</v>
      </c>
      <c r="E65" s="28" t="e">
        <f>'Отчет за 2019'!#REF!-#REF!</f>
        <v>#REF!</v>
      </c>
      <c r="F65" s="28" t="e">
        <f>'Отчет за 2019'!#REF!-#REF!</f>
        <v>#REF!</v>
      </c>
      <c r="G65" s="28" t="e">
        <f>'Отчет за 2019'!#REF!-#REF!</f>
        <v>#REF!</v>
      </c>
      <c r="H65" s="28" t="e">
        <f>'Отчет за 2019'!#REF!-#REF!</f>
        <v>#REF!</v>
      </c>
      <c r="I65" s="28" t="e">
        <f>'Отчет за 2019'!#REF!-#REF!</f>
        <v>#REF!</v>
      </c>
      <c r="J65" s="222" t="s">
        <v>169</v>
      </c>
      <c r="K65" s="160"/>
      <c r="L65" s="160"/>
      <c r="M65" s="223"/>
      <c r="N65" s="223"/>
      <c r="O65" s="223"/>
      <c r="P65" s="223"/>
      <c r="Q65" s="223"/>
      <c r="R65" s="223"/>
    </row>
    <row r="66" spans="1:18" ht="15.75" x14ac:dyDescent="0.25">
      <c r="A66" s="202"/>
      <c r="B66" s="175"/>
      <c r="C66" s="206"/>
      <c r="D66" s="4">
        <v>2020</v>
      </c>
      <c r="E66" s="28" t="e">
        <f>'Отчет за 2019'!#REF!-#REF!</f>
        <v>#REF!</v>
      </c>
      <c r="F66" s="28" t="e">
        <f>'Отчет за 2019'!#REF!-#REF!</f>
        <v>#REF!</v>
      </c>
      <c r="G66" s="28" t="e">
        <f>'Отчет за 2019'!#REF!-#REF!</f>
        <v>#REF!</v>
      </c>
      <c r="H66" s="28" t="e">
        <f>'Отчет за 2019'!#REF!-#REF!</f>
        <v>#REF!</v>
      </c>
      <c r="I66" s="28" t="e">
        <f>'Отчет за 2019'!#REF!-#REF!</f>
        <v>#REF!</v>
      </c>
      <c r="J66" s="27"/>
      <c r="K66" s="2"/>
      <c r="L66" s="2"/>
      <c r="M66" s="2"/>
      <c r="N66" s="2"/>
      <c r="O66" s="2"/>
      <c r="P66" s="2"/>
      <c r="Q66" s="2"/>
    </row>
    <row r="67" spans="1:18" ht="15.75" x14ac:dyDescent="0.25">
      <c r="A67" s="202"/>
      <c r="B67" s="175"/>
      <c r="C67" s="206"/>
      <c r="D67" s="4">
        <v>2021</v>
      </c>
      <c r="E67" s="28" t="e">
        <f>'Отчет за 2019'!#REF!-#REF!</f>
        <v>#REF!</v>
      </c>
      <c r="F67" s="28" t="e">
        <f>'Отчет за 2019'!#REF!-#REF!</f>
        <v>#REF!</v>
      </c>
      <c r="G67" s="28" t="e">
        <f>'Отчет за 2019'!#REF!-#REF!</f>
        <v>#REF!</v>
      </c>
      <c r="H67" s="28" t="e">
        <f>'Отчет за 2019'!#REF!-#REF!</f>
        <v>#REF!</v>
      </c>
      <c r="I67" s="28" t="e">
        <f>'Отчет за 2019'!#REF!-#REF!</f>
        <v>#REF!</v>
      </c>
      <c r="J67" s="27"/>
      <c r="K67" s="2"/>
      <c r="L67" s="2"/>
      <c r="M67" s="2"/>
      <c r="N67" s="2"/>
      <c r="O67" s="2"/>
      <c r="P67" s="2"/>
      <c r="Q67" s="2"/>
    </row>
    <row r="68" spans="1:18" ht="15.75" x14ac:dyDescent="0.25">
      <c r="A68" s="202"/>
      <c r="B68" s="175"/>
      <c r="C68" s="206"/>
      <c r="D68" s="4">
        <v>2022</v>
      </c>
      <c r="E68" s="28" t="e">
        <f>'Отчет за 2019'!#REF!-#REF!</f>
        <v>#REF!</v>
      </c>
      <c r="F68" s="28" t="e">
        <f>'Отчет за 2019'!#REF!-#REF!</f>
        <v>#REF!</v>
      </c>
      <c r="G68" s="28" t="e">
        <f>'Отчет за 2019'!#REF!-#REF!</f>
        <v>#REF!</v>
      </c>
      <c r="H68" s="28" t="e">
        <f>'Отчет за 2019'!#REF!-#REF!</f>
        <v>#REF!</v>
      </c>
      <c r="I68" s="28" t="e">
        <f>'Отчет за 2019'!#REF!-#REF!</f>
        <v>#REF!</v>
      </c>
      <c r="J68" s="27"/>
      <c r="K68" s="2"/>
      <c r="L68" s="2"/>
      <c r="M68" s="2"/>
      <c r="N68" s="2"/>
      <c r="O68" s="2"/>
      <c r="P68" s="2"/>
      <c r="Q68" s="2"/>
    </row>
    <row r="69" spans="1:18" ht="15.75" x14ac:dyDescent="0.25">
      <c r="A69" s="202"/>
      <c r="B69" s="175"/>
      <c r="C69" s="206"/>
      <c r="D69" s="4">
        <v>2023</v>
      </c>
      <c r="E69" s="28" t="e">
        <f>'Отчет за 2019'!#REF!-#REF!</f>
        <v>#REF!</v>
      </c>
      <c r="F69" s="28" t="e">
        <f>'Отчет за 2019'!#REF!-#REF!</f>
        <v>#REF!</v>
      </c>
      <c r="G69" s="28" t="e">
        <f>'Отчет за 2019'!#REF!-#REF!</f>
        <v>#REF!</v>
      </c>
      <c r="H69" s="28" t="e">
        <f>'Отчет за 2019'!#REF!-#REF!</f>
        <v>#REF!</v>
      </c>
      <c r="I69" s="28" t="e">
        <f>'Отчет за 2019'!#REF!-#REF!</f>
        <v>#REF!</v>
      </c>
      <c r="J69" s="27"/>
      <c r="K69" s="2"/>
      <c r="L69" s="2"/>
      <c r="M69" s="2"/>
      <c r="N69" s="2"/>
      <c r="O69" s="2"/>
      <c r="P69" s="2"/>
      <c r="Q69" s="2"/>
    </row>
    <row r="70" spans="1:18" ht="15.75" x14ac:dyDescent="0.25">
      <c r="A70" s="202"/>
      <c r="B70" s="175"/>
      <c r="C70" s="206"/>
      <c r="D70" s="4" t="s">
        <v>26</v>
      </c>
      <c r="E70" s="28" t="e">
        <f>'Отчет за 2019'!#REF!-#REF!</f>
        <v>#REF!</v>
      </c>
      <c r="F70" s="28" t="e">
        <f>'Отчет за 2019'!#REF!-#REF!</f>
        <v>#REF!</v>
      </c>
      <c r="G70" s="28" t="e">
        <f>'Отчет за 2019'!#REF!-#REF!</f>
        <v>#REF!</v>
      </c>
      <c r="H70" s="28" t="e">
        <f>'Отчет за 2019'!#REF!-#REF!</f>
        <v>#REF!</v>
      </c>
      <c r="I70" s="28" t="e">
        <f>'Отчет за 2019'!#REF!-#REF!</f>
        <v>#REF!</v>
      </c>
      <c r="J70" s="27"/>
      <c r="K70" s="2"/>
      <c r="L70" s="2"/>
      <c r="M70" s="2"/>
      <c r="N70" s="2"/>
      <c r="O70" s="2"/>
      <c r="P70" s="2"/>
      <c r="Q70" s="2"/>
    </row>
    <row r="71" spans="1:18" ht="16.5" thickBot="1" x14ac:dyDescent="0.3">
      <c r="A71" s="203"/>
      <c r="B71" s="204"/>
      <c r="C71" s="207"/>
      <c r="D71" s="14" t="s">
        <v>27</v>
      </c>
      <c r="E71" s="28" t="e">
        <f>'Отчет за 2019'!K25-#REF!</f>
        <v>#REF!</v>
      </c>
      <c r="F71" s="28" t="e">
        <f>'Отчет за 2019'!L25-#REF!</f>
        <v>#REF!</v>
      </c>
      <c r="G71" s="28" t="e">
        <f>'Отчет за 2019'!M25-#REF!</f>
        <v>#REF!</v>
      </c>
      <c r="H71" s="28" t="e">
        <f>'Отчет за 2019'!N25-#REF!</f>
        <v>#REF!</v>
      </c>
      <c r="I71" s="28" t="e">
        <f>'Отчет за 2019'!O25-#REF!</f>
        <v>#REF!</v>
      </c>
      <c r="J71" s="27"/>
      <c r="K71" s="2"/>
      <c r="L71" s="2"/>
      <c r="M71" s="2"/>
      <c r="N71" s="2"/>
      <c r="O71" s="2"/>
      <c r="P71" s="2"/>
      <c r="Q71" s="2"/>
    </row>
    <row r="72" spans="1:18" ht="15.75" x14ac:dyDescent="0.25">
      <c r="A72" s="201" t="s">
        <v>124</v>
      </c>
      <c r="B72" s="174" t="s">
        <v>40</v>
      </c>
      <c r="C72" s="205" t="s">
        <v>23</v>
      </c>
      <c r="D72" s="8">
        <v>2019</v>
      </c>
      <c r="E72" s="28" t="e">
        <f>'Отчет за 2019'!#REF!-#REF!</f>
        <v>#REF!</v>
      </c>
      <c r="F72" s="28" t="e">
        <f>'Отчет за 2019'!#REF!-#REF!</f>
        <v>#REF!</v>
      </c>
      <c r="G72" s="28" t="e">
        <f>'Отчет за 2019'!#REF!-#REF!</f>
        <v>#REF!</v>
      </c>
      <c r="H72" s="28" t="e">
        <f>'Отчет за 2019'!#REF!-#REF!</f>
        <v>#REF!</v>
      </c>
      <c r="I72" s="28" t="e">
        <f>'Отчет за 2019'!#REF!-#REF!</f>
        <v>#REF!</v>
      </c>
      <c r="J72" s="27"/>
      <c r="K72" s="2"/>
      <c r="L72" s="2"/>
      <c r="M72" s="2"/>
      <c r="N72" s="2"/>
      <c r="O72" s="2"/>
      <c r="P72" s="2"/>
      <c r="Q72" s="2"/>
    </row>
    <row r="73" spans="1:18" ht="15.75" x14ac:dyDescent="0.25">
      <c r="A73" s="202"/>
      <c r="B73" s="175"/>
      <c r="C73" s="206"/>
      <c r="D73" s="4">
        <v>2020</v>
      </c>
      <c r="E73" s="28" t="e">
        <f>'Отчет за 2019'!#REF!-#REF!</f>
        <v>#REF!</v>
      </c>
      <c r="F73" s="28" t="e">
        <f>'Отчет за 2019'!#REF!-#REF!</f>
        <v>#REF!</v>
      </c>
      <c r="G73" s="28" t="e">
        <f>'Отчет за 2019'!#REF!-#REF!</f>
        <v>#REF!</v>
      </c>
      <c r="H73" s="28" t="e">
        <f>'Отчет за 2019'!#REF!-#REF!</f>
        <v>#REF!</v>
      </c>
      <c r="I73" s="28" t="e">
        <f>'Отчет за 2019'!#REF!-#REF!</f>
        <v>#REF!</v>
      </c>
      <c r="J73" s="27"/>
      <c r="K73" s="2"/>
      <c r="L73" s="2"/>
      <c r="M73" s="2"/>
      <c r="N73" s="2"/>
      <c r="O73" s="2"/>
      <c r="P73" s="2"/>
      <c r="Q73" s="2"/>
    </row>
    <row r="74" spans="1:18" ht="15.75" x14ac:dyDescent="0.25">
      <c r="A74" s="202"/>
      <c r="B74" s="175"/>
      <c r="C74" s="206"/>
      <c r="D74" s="4">
        <v>2021</v>
      </c>
      <c r="E74" s="28" t="e">
        <f>'Отчет за 2019'!#REF!-#REF!</f>
        <v>#REF!</v>
      </c>
      <c r="F74" s="28" t="e">
        <f>'Отчет за 2019'!#REF!-#REF!</f>
        <v>#REF!</v>
      </c>
      <c r="G74" s="28" t="e">
        <f>'Отчет за 2019'!#REF!-#REF!</f>
        <v>#REF!</v>
      </c>
      <c r="H74" s="28" t="e">
        <f>'Отчет за 2019'!#REF!-#REF!</f>
        <v>#REF!</v>
      </c>
      <c r="I74" s="28" t="e">
        <f>'Отчет за 2019'!#REF!-#REF!</f>
        <v>#REF!</v>
      </c>
      <c r="J74" s="27"/>
      <c r="K74" s="2"/>
      <c r="L74" s="2"/>
      <c r="M74" s="2"/>
      <c r="N74" s="2"/>
      <c r="O74" s="2"/>
      <c r="P74" s="2"/>
      <c r="Q74" s="2"/>
    </row>
    <row r="75" spans="1:18" ht="15.75" x14ac:dyDescent="0.25">
      <c r="A75" s="202"/>
      <c r="B75" s="175"/>
      <c r="C75" s="206"/>
      <c r="D75" s="4">
        <v>2022</v>
      </c>
      <c r="E75" s="28" t="e">
        <f>'Отчет за 2019'!#REF!-#REF!</f>
        <v>#REF!</v>
      </c>
      <c r="F75" s="28" t="e">
        <f>'Отчет за 2019'!#REF!-#REF!</f>
        <v>#REF!</v>
      </c>
      <c r="G75" s="28" t="e">
        <f>'Отчет за 2019'!#REF!-#REF!</f>
        <v>#REF!</v>
      </c>
      <c r="H75" s="28" t="e">
        <f>'Отчет за 2019'!#REF!-#REF!</f>
        <v>#REF!</v>
      </c>
      <c r="I75" s="28" t="e">
        <f>'Отчет за 2019'!#REF!-#REF!</f>
        <v>#REF!</v>
      </c>
      <c r="J75" s="27"/>
      <c r="K75" s="2"/>
      <c r="L75" s="2"/>
      <c r="M75" s="2"/>
      <c r="N75" s="2"/>
      <c r="O75" s="2"/>
      <c r="P75" s="2"/>
      <c r="Q75" s="2"/>
    </row>
    <row r="76" spans="1:18" ht="15.75" x14ac:dyDescent="0.25">
      <c r="A76" s="202"/>
      <c r="B76" s="175"/>
      <c r="C76" s="206"/>
      <c r="D76" s="4">
        <v>2023</v>
      </c>
      <c r="E76" s="28" t="e">
        <f>'Отчет за 2019'!#REF!-#REF!</f>
        <v>#REF!</v>
      </c>
      <c r="F76" s="28" t="e">
        <f>'Отчет за 2019'!#REF!-#REF!</f>
        <v>#REF!</v>
      </c>
      <c r="G76" s="28" t="e">
        <f>'Отчет за 2019'!#REF!-#REF!</f>
        <v>#REF!</v>
      </c>
      <c r="H76" s="28" t="e">
        <f>'Отчет за 2019'!#REF!-#REF!</f>
        <v>#REF!</v>
      </c>
      <c r="I76" s="28" t="e">
        <f>'Отчет за 2019'!#REF!-#REF!</f>
        <v>#REF!</v>
      </c>
      <c r="J76" s="27"/>
      <c r="K76" s="2"/>
      <c r="L76" s="2"/>
      <c r="M76" s="2"/>
      <c r="N76" s="2"/>
      <c r="O76" s="2"/>
      <c r="P76" s="2"/>
      <c r="Q76" s="2"/>
    </row>
    <row r="77" spans="1:18" ht="15.75" x14ac:dyDescent="0.25">
      <c r="A77" s="202"/>
      <c r="B77" s="175"/>
      <c r="C77" s="206"/>
      <c r="D77" s="4" t="s">
        <v>26</v>
      </c>
      <c r="E77" s="28" t="e">
        <f>'Отчет за 2019'!#REF!-#REF!</f>
        <v>#REF!</v>
      </c>
      <c r="F77" s="28" t="e">
        <f>'Отчет за 2019'!#REF!-#REF!</f>
        <v>#REF!</v>
      </c>
      <c r="G77" s="28" t="e">
        <f>'Отчет за 2019'!#REF!-#REF!</f>
        <v>#REF!</v>
      </c>
      <c r="H77" s="28" t="e">
        <f>'Отчет за 2019'!#REF!-#REF!</f>
        <v>#REF!</v>
      </c>
      <c r="I77" s="28" t="e">
        <f>'Отчет за 2019'!#REF!-#REF!</f>
        <v>#REF!</v>
      </c>
      <c r="J77" s="27"/>
      <c r="K77" s="2"/>
      <c r="L77" s="2"/>
      <c r="M77" s="2"/>
      <c r="N77" s="2"/>
      <c r="O77" s="2"/>
      <c r="P77" s="2"/>
      <c r="Q77" s="2"/>
    </row>
    <row r="78" spans="1:18" ht="16.5" thickBot="1" x14ac:dyDescent="0.3">
      <c r="A78" s="203"/>
      <c r="B78" s="204"/>
      <c r="C78" s="207"/>
      <c r="D78" s="14" t="s">
        <v>27</v>
      </c>
      <c r="E78" s="28" t="e">
        <f>'Отчет за 2019'!K26-#REF!</f>
        <v>#REF!</v>
      </c>
      <c r="F78" s="28" t="e">
        <f>'Отчет за 2019'!L26-#REF!</f>
        <v>#REF!</v>
      </c>
      <c r="G78" s="28" t="e">
        <f>'Отчет за 2019'!M26-#REF!</f>
        <v>#REF!</v>
      </c>
      <c r="H78" s="28" t="e">
        <f>'Отчет за 2019'!N26-#REF!</f>
        <v>#REF!</v>
      </c>
      <c r="I78" s="28" t="e">
        <f>'Отчет за 2019'!O26-#REF!</f>
        <v>#REF!</v>
      </c>
      <c r="J78" s="27"/>
      <c r="K78" s="2"/>
      <c r="L78" s="2"/>
      <c r="M78" s="2"/>
      <c r="N78" s="2"/>
      <c r="O78" s="2"/>
      <c r="P78" s="2"/>
      <c r="Q78" s="2"/>
    </row>
    <row r="79" spans="1:18" ht="15.75" x14ac:dyDescent="0.25">
      <c r="A79" s="201" t="s">
        <v>125</v>
      </c>
      <c r="B79" s="240" t="s">
        <v>144</v>
      </c>
      <c r="C79" s="205" t="s">
        <v>23</v>
      </c>
      <c r="D79" s="8">
        <v>2019</v>
      </c>
      <c r="E79" s="28" t="e">
        <f>'Отчет за 2019'!#REF!-#REF!</f>
        <v>#REF!</v>
      </c>
      <c r="F79" s="28" t="e">
        <f>'Отчет за 2019'!#REF!-#REF!</f>
        <v>#REF!</v>
      </c>
      <c r="G79" s="28" t="e">
        <f>'Отчет за 2019'!#REF!-#REF!</f>
        <v>#REF!</v>
      </c>
      <c r="H79" s="28" t="e">
        <f>'Отчет за 2019'!#REF!-#REF!</f>
        <v>#REF!</v>
      </c>
      <c r="I79" s="28" t="e">
        <f>'Отчет за 2019'!#REF!-#REF!</f>
        <v>#REF!</v>
      </c>
      <c r="J79" s="27"/>
      <c r="K79" s="2"/>
      <c r="L79" s="2"/>
      <c r="M79" s="2"/>
      <c r="N79" s="2"/>
      <c r="O79" s="2"/>
      <c r="P79" s="2"/>
      <c r="Q79" s="2"/>
    </row>
    <row r="80" spans="1:18" ht="15.75" x14ac:dyDescent="0.25">
      <c r="A80" s="202"/>
      <c r="B80" s="234"/>
      <c r="C80" s="206"/>
      <c r="D80" s="4">
        <v>2020</v>
      </c>
      <c r="E80" s="28" t="e">
        <f>'Отчет за 2019'!#REF!-#REF!</f>
        <v>#REF!</v>
      </c>
      <c r="F80" s="28" t="e">
        <f>'Отчет за 2019'!#REF!-#REF!</f>
        <v>#REF!</v>
      </c>
      <c r="G80" s="28" t="e">
        <f>'Отчет за 2019'!#REF!-#REF!</f>
        <v>#REF!</v>
      </c>
      <c r="H80" s="28" t="e">
        <f>'Отчет за 2019'!#REF!-#REF!</f>
        <v>#REF!</v>
      </c>
      <c r="I80" s="28" t="e">
        <f>'Отчет за 2019'!#REF!-#REF!</f>
        <v>#REF!</v>
      </c>
      <c r="J80" s="27"/>
      <c r="K80" s="2"/>
      <c r="L80" s="2"/>
      <c r="M80" s="2"/>
      <c r="N80" s="2"/>
      <c r="O80" s="2"/>
      <c r="P80" s="2"/>
      <c r="Q80" s="2"/>
    </row>
    <row r="81" spans="1:24" ht="15.75" x14ac:dyDescent="0.25">
      <c r="A81" s="202"/>
      <c r="B81" s="234"/>
      <c r="C81" s="206"/>
      <c r="D81" s="4">
        <v>2021</v>
      </c>
      <c r="E81" s="28" t="e">
        <f>'Отчет за 2019'!#REF!-#REF!</f>
        <v>#REF!</v>
      </c>
      <c r="F81" s="28" t="e">
        <f>'Отчет за 2019'!#REF!-#REF!</f>
        <v>#REF!</v>
      </c>
      <c r="G81" s="28" t="e">
        <f>'Отчет за 2019'!#REF!-#REF!</f>
        <v>#REF!</v>
      </c>
      <c r="H81" s="28" t="e">
        <f>'Отчет за 2019'!#REF!-#REF!</f>
        <v>#REF!</v>
      </c>
      <c r="I81" s="28" t="e">
        <f>'Отчет за 2019'!#REF!-#REF!</f>
        <v>#REF!</v>
      </c>
      <c r="J81" s="27"/>
      <c r="K81" s="2"/>
      <c r="L81" s="2"/>
      <c r="M81" s="2"/>
      <c r="N81" s="2"/>
      <c r="O81" s="2"/>
      <c r="P81" s="2"/>
      <c r="Q81" s="2"/>
    </row>
    <row r="82" spans="1:24" ht="15.75" x14ac:dyDescent="0.25">
      <c r="A82" s="202"/>
      <c r="B82" s="234"/>
      <c r="C82" s="206"/>
      <c r="D82" s="4">
        <v>2022</v>
      </c>
      <c r="E82" s="28" t="e">
        <f>'Отчет за 2019'!#REF!-#REF!</f>
        <v>#REF!</v>
      </c>
      <c r="F82" s="28" t="e">
        <f>'Отчет за 2019'!#REF!-#REF!</f>
        <v>#REF!</v>
      </c>
      <c r="G82" s="28" t="e">
        <f>'Отчет за 2019'!#REF!-#REF!</f>
        <v>#REF!</v>
      </c>
      <c r="H82" s="28" t="e">
        <f>'Отчет за 2019'!#REF!-#REF!</f>
        <v>#REF!</v>
      </c>
      <c r="I82" s="28" t="e">
        <f>'Отчет за 2019'!#REF!-#REF!</f>
        <v>#REF!</v>
      </c>
      <c r="J82" s="27"/>
      <c r="K82" s="2"/>
      <c r="L82" s="2"/>
      <c r="M82" s="2"/>
      <c r="N82" s="2"/>
      <c r="O82" s="2"/>
      <c r="P82" s="2"/>
      <c r="Q82" s="2"/>
    </row>
    <row r="83" spans="1:24" ht="15.75" x14ac:dyDescent="0.25">
      <c r="A83" s="202"/>
      <c r="B83" s="234"/>
      <c r="C83" s="206"/>
      <c r="D83" s="4">
        <v>2023</v>
      </c>
      <c r="E83" s="28" t="e">
        <f>'Отчет за 2019'!#REF!-#REF!</f>
        <v>#REF!</v>
      </c>
      <c r="F83" s="28" t="e">
        <f>'Отчет за 2019'!#REF!-#REF!</f>
        <v>#REF!</v>
      </c>
      <c r="G83" s="28" t="e">
        <f>'Отчет за 2019'!#REF!-#REF!</f>
        <v>#REF!</v>
      </c>
      <c r="H83" s="28" t="e">
        <f>'Отчет за 2019'!#REF!-#REF!</f>
        <v>#REF!</v>
      </c>
      <c r="I83" s="28" t="e">
        <f>'Отчет за 2019'!#REF!-#REF!</f>
        <v>#REF!</v>
      </c>
      <c r="J83" s="27"/>
      <c r="K83" s="2"/>
      <c r="L83" s="2"/>
      <c r="M83" s="2"/>
      <c r="N83" s="2"/>
      <c r="O83" s="2"/>
      <c r="P83" s="2"/>
      <c r="Q83" s="2"/>
    </row>
    <row r="84" spans="1:24" ht="15.75" x14ac:dyDescent="0.25">
      <c r="A84" s="202"/>
      <c r="B84" s="234"/>
      <c r="C84" s="206"/>
      <c r="D84" s="4" t="s">
        <v>26</v>
      </c>
      <c r="E84" s="28" t="e">
        <f>'Отчет за 2019'!#REF!-#REF!</f>
        <v>#REF!</v>
      </c>
      <c r="F84" s="28" t="e">
        <f>'Отчет за 2019'!#REF!-#REF!</f>
        <v>#REF!</v>
      </c>
      <c r="G84" s="28" t="e">
        <f>'Отчет за 2019'!#REF!-#REF!</f>
        <v>#REF!</v>
      </c>
      <c r="H84" s="28" t="e">
        <f>'Отчет за 2019'!#REF!-#REF!</f>
        <v>#REF!</v>
      </c>
      <c r="I84" s="28" t="e">
        <f>'Отчет за 2019'!#REF!-#REF!</f>
        <v>#REF!</v>
      </c>
      <c r="J84" s="27"/>
      <c r="K84" s="2"/>
      <c r="L84" s="2"/>
      <c r="M84" s="2"/>
      <c r="N84" s="2"/>
      <c r="O84" s="2"/>
      <c r="P84" s="2"/>
      <c r="Q84" s="2"/>
    </row>
    <row r="85" spans="1:24" ht="16.5" thickBot="1" x14ac:dyDescent="0.3">
      <c r="A85" s="203"/>
      <c r="B85" s="235"/>
      <c r="C85" s="207"/>
      <c r="D85" s="14" t="s">
        <v>27</v>
      </c>
      <c r="E85" s="28" t="e">
        <f>'Отчет за 2019'!K27-#REF!</f>
        <v>#REF!</v>
      </c>
      <c r="F85" s="28" t="e">
        <f>'Отчет за 2019'!L27-#REF!</f>
        <v>#REF!</v>
      </c>
      <c r="G85" s="28" t="e">
        <f>'Отчет за 2019'!M27-#REF!</f>
        <v>#REF!</v>
      </c>
      <c r="H85" s="28" t="e">
        <f>'Отчет за 2019'!N27-#REF!</f>
        <v>#REF!</v>
      </c>
      <c r="I85" s="28" t="e">
        <f>'Отчет за 2019'!O27-#REF!</f>
        <v>#REF!</v>
      </c>
      <c r="J85" s="27"/>
      <c r="K85" s="2"/>
      <c r="L85" s="2"/>
      <c r="M85" s="2"/>
      <c r="N85" s="2"/>
      <c r="O85" s="2"/>
      <c r="P85" s="2"/>
      <c r="Q85" s="2"/>
    </row>
    <row r="86" spans="1:24" ht="15.75" x14ac:dyDescent="0.25">
      <c r="A86" s="201" t="s">
        <v>126</v>
      </c>
      <c r="B86" s="174" t="s">
        <v>41</v>
      </c>
      <c r="C86" s="205" t="s">
        <v>23</v>
      </c>
      <c r="D86" s="8">
        <v>2019</v>
      </c>
      <c r="E86" s="28" t="e">
        <f>'Отчет за 2019'!#REF!-#REF!</f>
        <v>#REF!</v>
      </c>
      <c r="F86" s="28" t="e">
        <f>'Отчет за 2019'!#REF!-#REF!</f>
        <v>#REF!</v>
      </c>
      <c r="G86" s="28" t="e">
        <f>'Отчет за 2019'!#REF!-#REF!</f>
        <v>#REF!</v>
      </c>
      <c r="H86" s="28" t="e">
        <f>'Отчет за 2019'!#REF!-#REF!</f>
        <v>#REF!</v>
      </c>
      <c r="I86" s="28" t="e">
        <f>'Отчет за 2019'!#REF!-#REF!</f>
        <v>#REF!</v>
      </c>
      <c r="J86" s="27"/>
      <c r="K86" s="2"/>
      <c r="L86" s="2"/>
      <c r="M86" s="2"/>
      <c r="N86" s="2"/>
      <c r="O86" s="2"/>
      <c r="P86" s="2"/>
      <c r="Q86" s="2"/>
    </row>
    <row r="87" spans="1:24" ht="15.75" x14ac:dyDescent="0.25">
      <c r="A87" s="202"/>
      <c r="B87" s="175"/>
      <c r="C87" s="206"/>
      <c r="D87" s="4">
        <v>2020</v>
      </c>
      <c r="E87" s="28" t="e">
        <f>'Отчет за 2019'!#REF!-#REF!</f>
        <v>#REF!</v>
      </c>
      <c r="F87" s="28" t="e">
        <f>'Отчет за 2019'!#REF!-#REF!</f>
        <v>#REF!</v>
      </c>
      <c r="G87" s="28" t="e">
        <f>'Отчет за 2019'!#REF!-#REF!</f>
        <v>#REF!</v>
      </c>
      <c r="H87" s="28" t="e">
        <f>'Отчет за 2019'!#REF!-#REF!</f>
        <v>#REF!</v>
      </c>
      <c r="I87" s="28" t="e">
        <f>'Отчет за 2019'!#REF!-#REF!</f>
        <v>#REF!</v>
      </c>
      <c r="J87" s="27"/>
      <c r="K87" s="2"/>
      <c r="L87" s="2"/>
      <c r="M87" s="2"/>
      <c r="N87" s="2"/>
      <c r="O87" s="2"/>
      <c r="P87" s="2"/>
      <c r="Q87" s="2"/>
    </row>
    <row r="88" spans="1:24" ht="15.75" x14ac:dyDescent="0.25">
      <c r="A88" s="202"/>
      <c r="B88" s="175"/>
      <c r="C88" s="206"/>
      <c r="D88" s="4">
        <v>2021</v>
      </c>
      <c r="E88" s="28" t="e">
        <f>'Отчет за 2019'!#REF!-#REF!</f>
        <v>#REF!</v>
      </c>
      <c r="F88" s="28" t="e">
        <f>'Отчет за 2019'!#REF!-#REF!</f>
        <v>#REF!</v>
      </c>
      <c r="G88" s="28" t="e">
        <f>'Отчет за 2019'!#REF!-#REF!</f>
        <v>#REF!</v>
      </c>
      <c r="H88" s="28" t="e">
        <f>'Отчет за 2019'!#REF!-#REF!</f>
        <v>#REF!</v>
      </c>
      <c r="I88" s="28" t="e">
        <f>'Отчет за 2019'!#REF!-#REF!</f>
        <v>#REF!</v>
      </c>
      <c r="J88" s="27"/>
      <c r="K88" s="2"/>
      <c r="L88" s="2"/>
      <c r="M88" s="2"/>
      <c r="N88" s="2"/>
      <c r="O88" s="2"/>
      <c r="P88" s="2"/>
      <c r="Q88" s="2"/>
    </row>
    <row r="89" spans="1:24" ht="15.75" x14ac:dyDescent="0.25">
      <c r="A89" s="202"/>
      <c r="B89" s="175"/>
      <c r="C89" s="206"/>
      <c r="D89" s="4">
        <v>2022</v>
      </c>
      <c r="E89" s="28" t="e">
        <f>'Отчет за 2019'!#REF!-#REF!</f>
        <v>#REF!</v>
      </c>
      <c r="F89" s="28" t="e">
        <f>'Отчет за 2019'!#REF!-#REF!</f>
        <v>#REF!</v>
      </c>
      <c r="G89" s="28" t="e">
        <f>'Отчет за 2019'!#REF!-#REF!</f>
        <v>#REF!</v>
      </c>
      <c r="H89" s="28" t="e">
        <f>'Отчет за 2019'!#REF!-#REF!</f>
        <v>#REF!</v>
      </c>
      <c r="I89" s="28" t="e">
        <f>'Отчет за 2019'!#REF!-#REF!</f>
        <v>#REF!</v>
      </c>
      <c r="J89" s="27"/>
      <c r="K89" s="2"/>
      <c r="L89" s="2"/>
      <c r="M89" s="2"/>
      <c r="N89" s="2"/>
      <c r="O89" s="2"/>
      <c r="P89" s="2"/>
      <c r="Q89" s="2"/>
    </row>
    <row r="90" spans="1:24" ht="15.75" x14ac:dyDescent="0.25">
      <c r="A90" s="202"/>
      <c r="B90" s="175"/>
      <c r="C90" s="206"/>
      <c r="D90" s="4">
        <v>2023</v>
      </c>
      <c r="E90" s="28" t="e">
        <f>'Отчет за 2019'!#REF!-#REF!</f>
        <v>#REF!</v>
      </c>
      <c r="F90" s="28" t="e">
        <f>'Отчет за 2019'!#REF!-#REF!</f>
        <v>#REF!</v>
      </c>
      <c r="G90" s="28" t="e">
        <f>'Отчет за 2019'!#REF!-#REF!</f>
        <v>#REF!</v>
      </c>
      <c r="H90" s="28" t="e">
        <f>'Отчет за 2019'!#REF!-#REF!</f>
        <v>#REF!</v>
      </c>
      <c r="I90" s="28" t="e">
        <f>'Отчет за 2019'!#REF!-#REF!</f>
        <v>#REF!</v>
      </c>
      <c r="J90" s="27"/>
      <c r="K90" s="2"/>
      <c r="L90" s="2"/>
      <c r="M90" s="2"/>
      <c r="N90" s="2"/>
      <c r="O90" s="2"/>
      <c r="P90" s="2"/>
      <c r="Q90" s="2"/>
    </row>
    <row r="91" spans="1:24" ht="15.75" x14ac:dyDescent="0.25">
      <c r="A91" s="202"/>
      <c r="B91" s="175"/>
      <c r="C91" s="206"/>
      <c r="D91" s="4" t="s">
        <v>26</v>
      </c>
      <c r="E91" s="28" t="e">
        <f>'Отчет за 2019'!#REF!-#REF!</f>
        <v>#REF!</v>
      </c>
      <c r="F91" s="28" t="e">
        <f>'Отчет за 2019'!#REF!-#REF!</f>
        <v>#REF!</v>
      </c>
      <c r="G91" s="28" t="e">
        <f>'Отчет за 2019'!#REF!-#REF!</f>
        <v>#REF!</v>
      </c>
      <c r="H91" s="28" t="e">
        <f>'Отчет за 2019'!#REF!-#REF!</f>
        <v>#REF!</v>
      </c>
      <c r="I91" s="28" t="e">
        <f>'Отчет за 2019'!#REF!-#REF!</f>
        <v>#REF!</v>
      </c>
      <c r="J91" s="27"/>
      <c r="K91" s="2"/>
      <c r="L91" s="2"/>
      <c r="M91" s="2"/>
      <c r="N91" s="2"/>
      <c r="O91" s="2"/>
      <c r="P91" s="2"/>
      <c r="Q91" s="2"/>
    </row>
    <row r="92" spans="1:24" ht="16.5" thickBot="1" x14ac:dyDescent="0.3">
      <c r="A92" s="203"/>
      <c r="B92" s="204"/>
      <c r="C92" s="207"/>
      <c r="D92" s="14" t="s">
        <v>27</v>
      </c>
      <c r="E92" s="28" t="e">
        <f>'Отчет за 2019'!K28-#REF!</f>
        <v>#REF!</v>
      </c>
      <c r="F92" s="28" t="e">
        <f>'Отчет за 2019'!L28-#REF!</f>
        <v>#REF!</v>
      </c>
      <c r="G92" s="28" t="e">
        <f>'Отчет за 2019'!M28-#REF!</f>
        <v>#REF!</v>
      </c>
      <c r="H92" s="28" t="e">
        <f>'Отчет за 2019'!N28-#REF!</f>
        <v>#REF!</v>
      </c>
      <c r="I92" s="28" t="e">
        <f>'Отчет за 2019'!O28-#REF!</f>
        <v>#REF!</v>
      </c>
      <c r="J92" s="27"/>
      <c r="K92" s="2"/>
      <c r="L92" s="2"/>
      <c r="M92" s="2"/>
      <c r="N92" s="2"/>
      <c r="O92" s="2"/>
      <c r="P92" s="2"/>
      <c r="Q92" s="2"/>
    </row>
    <row r="93" spans="1:24" x14ac:dyDescent="0.25">
      <c r="A93" s="201" t="s">
        <v>127</v>
      </c>
      <c r="B93" s="174" t="s">
        <v>42</v>
      </c>
      <c r="C93" s="205" t="s">
        <v>23</v>
      </c>
      <c r="D93" s="8">
        <v>2019</v>
      </c>
      <c r="E93" s="28" t="e">
        <f>'Отчет за 2019'!#REF!-#REF!</f>
        <v>#REF!</v>
      </c>
      <c r="F93" s="28" t="e">
        <f>'Отчет за 2019'!#REF!-#REF!</f>
        <v>#REF!</v>
      </c>
      <c r="G93" s="28" t="e">
        <f>'Отчет за 2019'!#REF!-#REF!</f>
        <v>#REF!</v>
      </c>
      <c r="H93" s="28" t="e">
        <f>'Отчет за 2019'!#REF!-#REF!</f>
        <v>#REF!</v>
      </c>
      <c r="I93" s="28" t="e">
        <f>'Отчет за 2019'!#REF!-#REF!</f>
        <v>#REF!</v>
      </c>
      <c r="J93" s="222" t="s">
        <v>168</v>
      </c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</row>
    <row r="94" spans="1:24" ht="15.75" x14ac:dyDescent="0.25">
      <c r="A94" s="202"/>
      <c r="B94" s="175"/>
      <c r="C94" s="206"/>
      <c r="D94" s="4">
        <v>2020</v>
      </c>
      <c r="E94" s="28" t="e">
        <f>'Отчет за 2019'!#REF!-#REF!</f>
        <v>#REF!</v>
      </c>
      <c r="F94" s="28" t="e">
        <f>'Отчет за 2019'!#REF!-#REF!</f>
        <v>#REF!</v>
      </c>
      <c r="G94" s="28" t="e">
        <f>'Отчет за 2019'!#REF!-#REF!</f>
        <v>#REF!</v>
      </c>
      <c r="H94" s="28" t="e">
        <f>'Отчет за 2019'!#REF!-#REF!</f>
        <v>#REF!</v>
      </c>
      <c r="I94" s="28" t="e">
        <f>'Отчет за 2019'!#REF!-#REF!</f>
        <v>#REF!</v>
      </c>
      <c r="J94" s="27"/>
      <c r="K94" s="2"/>
      <c r="L94" s="2"/>
      <c r="M94" s="2"/>
      <c r="N94" s="2"/>
      <c r="O94" s="2"/>
      <c r="P94" s="2"/>
      <c r="Q94" s="2"/>
    </row>
    <row r="95" spans="1:24" ht="15.75" x14ac:dyDescent="0.25">
      <c r="A95" s="202"/>
      <c r="B95" s="175"/>
      <c r="C95" s="206"/>
      <c r="D95" s="4">
        <v>2021</v>
      </c>
      <c r="E95" s="28" t="e">
        <f>'Отчет за 2019'!#REF!-#REF!</f>
        <v>#REF!</v>
      </c>
      <c r="F95" s="28" t="e">
        <f>'Отчет за 2019'!#REF!-#REF!</f>
        <v>#REF!</v>
      </c>
      <c r="G95" s="28" t="e">
        <f>'Отчет за 2019'!#REF!-#REF!</f>
        <v>#REF!</v>
      </c>
      <c r="H95" s="28" t="e">
        <f>'Отчет за 2019'!#REF!-#REF!</f>
        <v>#REF!</v>
      </c>
      <c r="I95" s="28" t="e">
        <f>'Отчет за 2019'!#REF!-#REF!</f>
        <v>#REF!</v>
      </c>
      <c r="J95" s="27"/>
      <c r="K95" s="2"/>
      <c r="L95" s="2"/>
      <c r="M95" s="2"/>
      <c r="N95" s="2"/>
      <c r="O95" s="2"/>
      <c r="P95" s="2"/>
      <c r="Q95" s="2"/>
    </row>
    <row r="96" spans="1:24" ht="15.75" x14ac:dyDescent="0.25">
      <c r="A96" s="202"/>
      <c r="B96" s="175"/>
      <c r="C96" s="206"/>
      <c r="D96" s="4">
        <v>2022</v>
      </c>
      <c r="E96" s="28" t="e">
        <f>'Отчет за 2019'!#REF!-#REF!</f>
        <v>#REF!</v>
      </c>
      <c r="F96" s="28" t="e">
        <f>'Отчет за 2019'!#REF!-#REF!</f>
        <v>#REF!</v>
      </c>
      <c r="G96" s="28" t="e">
        <f>'Отчет за 2019'!#REF!-#REF!</f>
        <v>#REF!</v>
      </c>
      <c r="H96" s="28" t="e">
        <f>'Отчет за 2019'!#REF!-#REF!</f>
        <v>#REF!</v>
      </c>
      <c r="I96" s="28" t="e">
        <f>'Отчет за 2019'!#REF!-#REF!</f>
        <v>#REF!</v>
      </c>
      <c r="J96" s="27"/>
      <c r="K96" s="2"/>
      <c r="L96" s="2"/>
      <c r="M96" s="2"/>
      <c r="N96" s="2"/>
      <c r="O96" s="2"/>
      <c r="P96" s="2"/>
      <c r="Q96" s="2"/>
    </row>
    <row r="97" spans="1:18" ht="15.75" x14ac:dyDescent="0.25">
      <c r="A97" s="202"/>
      <c r="B97" s="175"/>
      <c r="C97" s="206"/>
      <c r="D97" s="4">
        <v>2023</v>
      </c>
      <c r="E97" s="28" t="e">
        <f>'Отчет за 2019'!#REF!-#REF!</f>
        <v>#REF!</v>
      </c>
      <c r="F97" s="28" t="e">
        <f>'Отчет за 2019'!#REF!-#REF!</f>
        <v>#REF!</v>
      </c>
      <c r="G97" s="28" t="e">
        <f>'Отчет за 2019'!#REF!-#REF!</f>
        <v>#REF!</v>
      </c>
      <c r="H97" s="28" t="e">
        <f>'Отчет за 2019'!#REF!-#REF!</f>
        <v>#REF!</v>
      </c>
      <c r="I97" s="28" t="e">
        <f>'Отчет за 2019'!#REF!-#REF!</f>
        <v>#REF!</v>
      </c>
      <c r="J97" s="27"/>
      <c r="K97" s="2"/>
      <c r="L97" s="2"/>
      <c r="M97" s="2"/>
      <c r="N97" s="2"/>
      <c r="O97" s="2"/>
      <c r="P97" s="2"/>
      <c r="Q97" s="2"/>
    </row>
    <row r="98" spans="1:18" ht="15.75" x14ac:dyDescent="0.25">
      <c r="A98" s="202"/>
      <c r="B98" s="175"/>
      <c r="C98" s="206"/>
      <c r="D98" s="4" t="s">
        <v>26</v>
      </c>
      <c r="E98" s="28" t="e">
        <f>'Отчет за 2019'!#REF!-#REF!</f>
        <v>#REF!</v>
      </c>
      <c r="F98" s="28" t="e">
        <f>'Отчет за 2019'!#REF!-#REF!</f>
        <v>#REF!</v>
      </c>
      <c r="G98" s="28" t="e">
        <f>'Отчет за 2019'!#REF!-#REF!</f>
        <v>#REF!</v>
      </c>
      <c r="H98" s="28" t="e">
        <f>'Отчет за 2019'!#REF!-#REF!</f>
        <v>#REF!</v>
      </c>
      <c r="I98" s="28" t="e">
        <f>'Отчет за 2019'!#REF!-#REF!</f>
        <v>#REF!</v>
      </c>
      <c r="J98" s="27"/>
      <c r="K98" s="2"/>
      <c r="L98" s="2"/>
      <c r="M98" s="2"/>
      <c r="N98" s="2"/>
      <c r="O98" s="2"/>
      <c r="P98" s="2"/>
      <c r="Q98" s="2"/>
    </row>
    <row r="99" spans="1:18" ht="16.5" thickBot="1" x14ac:dyDescent="0.3">
      <c r="A99" s="203"/>
      <c r="B99" s="204"/>
      <c r="C99" s="207"/>
      <c r="D99" s="14" t="s">
        <v>27</v>
      </c>
      <c r="E99" s="28" t="e">
        <f>'Отчет за 2019'!K29-#REF!</f>
        <v>#REF!</v>
      </c>
      <c r="F99" s="28" t="e">
        <f>'Отчет за 2019'!L29-#REF!</f>
        <v>#REF!</v>
      </c>
      <c r="G99" s="28" t="e">
        <f>'Отчет за 2019'!M29-#REF!</f>
        <v>#REF!</v>
      </c>
      <c r="H99" s="28" t="e">
        <f>'Отчет за 2019'!N29-#REF!</f>
        <v>#REF!</v>
      </c>
      <c r="I99" s="28" t="e">
        <f>'Отчет за 2019'!O29-#REF!</f>
        <v>#REF!</v>
      </c>
      <c r="J99" s="27"/>
      <c r="K99" s="2"/>
      <c r="L99" s="2"/>
      <c r="M99" s="2"/>
      <c r="N99" s="2"/>
      <c r="O99" s="2"/>
      <c r="P99" s="2"/>
      <c r="Q99" s="2"/>
    </row>
    <row r="100" spans="1:18" ht="15.75" x14ac:dyDescent="0.25">
      <c r="A100" s="201" t="s">
        <v>128</v>
      </c>
      <c r="B100" s="174" t="s">
        <v>43</v>
      </c>
      <c r="C100" s="205" t="s">
        <v>23</v>
      </c>
      <c r="D100" s="8">
        <v>2019</v>
      </c>
      <c r="E100" s="28" t="e">
        <f>'Отчет за 2019'!#REF!-#REF!</f>
        <v>#REF!</v>
      </c>
      <c r="F100" s="28" t="e">
        <f>'Отчет за 2019'!#REF!-#REF!</f>
        <v>#REF!</v>
      </c>
      <c r="G100" s="28" t="e">
        <f>'Отчет за 2019'!#REF!-#REF!</f>
        <v>#REF!</v>
      </c>
      <c r="H100" s="28" t="e">
        <f>'Отчет за 2019'!#REF!-#REF!</f>
        <v>#REF!</v>
      </c>
      <c r="I100" s="28" t="e">
        <f>'Отчет за 2019'!#REF!-#REF!</f>
        <v>#REF!</v>
      </c>
      <c r="J100" s="222" t="s">
        <v>166</v>
      </c>
      <c r="K100" s="160"/>
      <c r="L100" s="160"/>
      <c r="M100" s="160"/>
      <c r="N100" s="160"/>
      <c r="O100" s="2"/>
      <c r="P100" s="2"/>
      <c r="Q100" s="2"/>
    </row>
    <row r="101" spans="1:18" ht="15.75" x14ac:dyDescent="0.25">
      <c r="A101" s="202"/>
      <c r="B101" s="175"/>
      <c r="C101" s="206"/>
      <c r="D101" s="4">
        <v>2020</v>
      </c>
      <c r="E101" s="28" t="e">
        <f>'Отчет за 2019'!#REF!-#REF!</f>
        <v>#REF!</v>
      </c>
      <c r="F101" s="28" t="e">
        <f>'Отчет за 2019'!#REF!-#REF!</f>
        <v>#REF!</v>
      </c>
      <c r="G101" s="28" t="e">
        <f>'Отчет за 2019'!#REF!-#REF!</f>
        <v>#REF!</v>
      </c>
      <c r="H101" s="28" t="e">
        <f>'Отчет за 2019'!#REF!-#REF!</f>
        <v>#REF!</v>
      </c>
      <c r="I101" s="28" t="e">
        <f>'Отчет за 2019'!#REF!-#REF!</f>
        <v>#REF!</v>
      </c>
      <c r="J101" s="27"/>
      <c r="K101" s="2"/>
      <c r="L101" s="2"/>
      <c r="M101" s="2"/>
      <c r="N101" s="2"/>
      <c r="O101" s="2"/>
      <c r="P101" s="2"/>
      <c r="Q101" s="2"/>
    </row>
    <row r="102" spans="1:18" ht="15.75" x14ac:dyDescent="0.25">
      <c r="A102" s="202"/>
      <c r="B102" s="175"/>
      <c r="C102" s="206"/>
      <c r="D102" s="4">
        <v>2021</v>
      </c>
      <c r="E102" s="28" t="e">
        <f>'Отчет за 2019'!#REF!-#REF!</f>
        <v>#REF!</v>
      </c>
      <c r="F102" s="28" t="e">
        <f>'Отчет за 2019'!#REF!-#REF!</f>
        <v>#REF!</v>
      </c>
      <c r="G102" s="28" t="e">
        <f>'Отчет за 2019'!#REF!-#REF!</f>
        <v>#REF!</v>
      </c>
      <c r="H102" s="28" t="e">
        <f>'Отчет за 2019'!#REF!-#REF!</f>
        <v>#REF!</v>
      </c>
      <c r="I102" s="28" t="e">
        <f>'Отчет за 2019'!#REF!-#REF!</f>
        <v>#REF!</v>
      </c>
      <c r="J102" s="27"/>
      <c r="K102" s="2"/>
      <c r="L102" s="2"/>
      <c r="M102" s="2"/>
      <c r="N102" s="2"/>
      <c r="O102" s="2"/>
      <c r="P102" s="2"/>
      <c r="Q102" s="2"/>
    </row>
    <row r="103" spans="1:18" ht="15.75" x14ac:dyDescent="0.25">
      <c r="A103" s="202"/>
      <c r="B103" s="175"/>
      <c r="C103" s="206"/>
      <c r="D103" s="4">
        <v>2022</v>
      </c>
      <c r="E103" s="28" t="e">
        <f>'Отчет за 2019'!#REF!-#REF!</f>
        <v>#REF!</v>
      </c>
      <c r="F103" s="28" t="e">
        <f>'Отчет за 2019'!#REF!-#REF!</f>
        <v>#REF!</v>
      </c>
      <c r="G103" s="28" t="e">
        <f>'Отчет за 2019'!#REF!-#REF!</f>
        <v>#REF!</v>
      </c>
      <c r="H103" s="28" t="e">
        <f>'Отчет за 2019'!#REF!-#REF!</f>
        <v>#REF!</v>
      </c>
      <c r="I103" s="28" t="e">
        <f>'Отчет за 2019'!#REF!-#REF!</f>
        <v>#REF!</v>
      </c>
      <c r="J103" s="27"/>
      <c r="K103" s="2"/>
      <c r="L103" s="2"/>
      <c r="M103" s="2"/>
      <c r="N103" s="2"/>
      <c r="O103" s="2"/>
      <c r="P103" s="2"/>
      <c r="Q103" s="2"/>
    </row>
    <row r="104" spans="1:18" ht="15.75" x14ac:dyDescent="0.25">
      <c r="A104" s="202"/>
      <c r="B104" s="175"/>
      <c r="C104" s="206"/>
      <c r="D104" s="4">
        <v>2023</v>
      </c>
      <c r="E104" s="28" t="e">
        <f>'Отчет за 2019'!#REF!-#REF!</f>
        <v>#REF!</v>
      </c>
      <c r="F104" s="28" t="e">
        <f>'Отчет за 2019'!#REF!-#REF!</f>
        <v>#REF!</v>
      </c>
      <c r="G104" s="28" t="e">
        <f>'Отчет за 2019'!#REF!-#REF!</f>
        <v>#REF!</v>
      </c>
      <c r="H104" s="28" t="e">
        <f>'Отчет за 2019'!#REF!-#REF!</f>
        <v>#REF!</v>
      </c>
      <c r="I104" s="28" t="e">
        <f>'Отчет за 2019'!#REF!-#REF!</f>
        <v>#REF!</v>
      </c>
      <c r="J104" s="27"/>
      <c r="K104" s="2"/>
      <c r="L104" s="2"/>
      <c r="M104" s="2"/>
      <c r="N104" s="2"/>
      <c r="O104" s="2"/>
      <c r="P104" s="2"/>
      <c r="Q104" s="2"/>
    </row>
    <row r="105" spans="1:18" ht="15.75" x14ac:dyDescent="0.25">
      <c r="A105" s="202"/>
      <c r="B105" s="175"/>
      <c r="C105" s="206"/>
      <c r="D105" s="4" t="s">
        <v>26</v>
      </c>
      <c r="E105" s="28" t="e">
        <f>'Отчет за 2019'!#REF!-#REF!</f>
        <v>#REF!</v>
      </c>
      <c r="F105" s="28" t="e">
        <f>'Отчет за 2019'!#REF!-#REF!</f>
        <v>#REF!</v>
      </c>
      <c r="G105" s="28" t="e">
        <f>'Отчет за 2019'!#REF!-#REF!</f>
        <v>#REF!</v>
      </c>
      <c r="H105" s="28" t="e">
        <f>'Отчет за 2019'!#REF!-#REF!</f>
        <v>#REF!</v>
      </c>
      <c r="I105" s="28" t="e">
        <f>'Отчет за 2019'!#REF!-#REF!</f>
        <v>#REF!</v>
      </c>
      <c r="J105" s="27"/>
      <c r="K105" s="2"/>
      <c r="L105" s="2"/>
      <c r="M105" s="2"/>
      <c r="N105" s="2"/>
      <c r="O105" s="2"/>
      <c r="P105" s="2"/>
      <c r="Q105" s="2"/>
    </row>
    <row r="106" spans="1:18" ht="16.5" thickBot="1" x14ac:dyDescent="0.3">
      <c r="A106" s="203"/>
      <c r="B106" s="204"/>
      <c r="C106" s="207"/>
      <c r="D106" s="14" t="s">
        <v>27</v>
      </c>
      <c r="E106" s="28" t="e">
        <f>'Отчет за 2019'!K30-#REF!</f>
        <v>#REF!</v>
      </c>
      <c r="F106" s="28" t="e">
        <f>'Отчет за 2019'!L30-#REF!</f>
        <v>#REF!</v>
      </c>
      <c r="G106" s="28" t="e">
        <f>'Отчет за 2019'!M30-#REF!</f>
        <v>#REF!</v>
      </c>
      <c r="H106" s="28" t="e">
        <f>'Отчет за 2019'!N30-#REF!</f>
        <v>#REF!</v>
      </c>
      <c r="I106" s="28" t="e">
        <f>'Отчет за 2019'!O30-#REF!</f>
        <v>#REF!</v>
      </c>
      <c r="J106" s="27"/>
      <c r="K106" s="2"/>
      <c r="L106" s="2"/>
      <c r="M106" s="2"/>
      <c r="N106" s="2"/>
      <c r="O106" s="2"/>
      <c r="P106" s="2"/>
      <c r="Q106" s="2"/>
    </row>
    <row r="107" spans="1:18" x14ac:dyDescent="0.25">
      <c r="A107" s="201" t="s">
        <v>129</v>
      </c>
      <c r="B107" s="174" t="s">
        <v>44</v>
      </c>
      <c r="C107" s="205" t="s">
        <v>23</v>
      </c>
      <c r="D107" s="8">
        <v>2019</v>
      </c>
      <c r="E107" s="28" t="e">
        <f>'Отчет за 2019'!#REF!-#REF!</f>
        <v>#REF!</v>
      </c>
      <c r="F107" s="28" t="e">
        <f>'Отчет за 2019'!#REF!-#REF!</f>
        <v>#REF!</v>
      </c>
      <c r="G107" s="28" t="e">
        <f>'Отчет за 2019'!#REF!-#REF!</f>
        <v>#REF!</v>
      </c>
      <c r="H107" s="28" t="e">
        <f>'Отчет за 2019'!#REF!-#REF!</f>
        <v>#REF!</v>
      </c>
      <c r="I107" s="28" t="e">
        <f>'Отчет за 2019'!#REF!-#REF!</f>
        <v>#REF!</v>
      </c>
      <c r="J107" s="222" t="s">
        <v>181</v>
      </c>
      <c r="K107" s="223"/>
      <c r="L107" s="223"/>
      <c r="M107" s="223"/>
      <c r="N107" s="223"/>
      <c r="O107" s="223"/>
      <c r="P107" s="223"/>
      <c r="Q107" s="223"/>
      <c r="R107" s="223"/>
    </row>
    <row r="108" spans="1:18" ht="15.75" x14ac:dyDescent="0.25">
      <c r="A108" s="202"/>
      <c r="B108" s="175"/>
      <c r="C108" s="206"/>
      <c r="D108" s="4">
        <v>2020</v>
      </c>
      <c r="E108" s="28" t="e">
        <f>'Отчет за 2019'!#REF!-#REF!</f>
        <v>#REF!</v>
      </c>
      <c r="F108" s="28" t="e">
        <f>'Отчет за 2019'!#REF!-#REF!</f>
        <v>#REF!</v>
      </c>
      <c r="G108" s="28" t="e">
        <f>'Отчет за 2019'!#REF!-#REF!</f>
        <v>#REF!</v>
      </c>
      <c r="H108" s="28" t="e">
        <f>'Отчет за 2019'!#REF!-#REF!</f>
        <v>#REF!</v>
      </c>
      <c r="I108" s="28" t="e">
        <f>'Отчет за 2019'!#REF!-#REF!</f>
        <v>#REF!</v>
      </c>
      <c r="J108" s="27"/>
      <c r="K108" s="2"/>
      <c r="L108" s="2"/>
      <c r="M108" s="2"/>
      <c r="N108" s="2"/>
      <c r="O108" s="2"/>
      <c r="P108" s="2"/>
      <c r="Q108" s="2"/>
    </row>
    <row r="109" spans="1:18" ht="15.75" x14ac:dyDescent="0.25">
      <c r="A109" s="202"/>
      <c r="B109" s="175"/>
      <c r="C109" s="206"/>
      <c r="D109" s="4">
        <v>2021</v>
      </c>
      <c r="E109" s="28" t="e">
        <f>'Отчет за 2019'!#REF!-#REF!</f>
        <v>#REF!</v>
      </c>
      <c r="F109" s="28" t="e">
        <f>'Отчет за 2019'!#REF!-#REF!</f>
        <v>#REF!</v>
      </c>
      <c r="G109" s="28" t="e">
        <f>'Отчет за 2019'!#REF!-#REF!</f>
        <v>#REF!</v>
      </c>
      <c r="H109" s="28" t="e">
        <f>'Отчет за 2019'!#REF!-#REF!</f>
        <v>#REF!</v>
      </c>
      <c r="I109" s="28" t="e">
        <f>'Отчет за 2019'!#REF!-#REF!</f>
        <v>#REF!</v>
      </c>
      <c r="J109" s="27"/>
      <c r="K109" s="2"/>
      <c r="L109" s="2"/>
      <c r="M109" s="2"/>
      <c r="N109" s="2"/>
      <c r="O109" s="2"/>
      <c r="P109" s="2"/>
      <c r="Q109" s="2"/>
    </row>
    <row r="110" spans="1:18" ht="15.75" x14ac:dyDescent="0.25">
      <c r="A110" s="202"/>
      <c r="B110" s="175"/>
      <c r="C110" s="206"/>
      <c r="D110" s="4">
        <v>2022</v>
      </c>
      <c r="E110" s="28" t="e">
        <f>'Отчет за 2019'!#REF!-#REF!</f>
        <v>#REF!</v>
      </c>
      <c r="F110" s="28" t="e">
        <f>'Отчет за 2019'!#REF!-#REF!</f>
        <v>#REF!</v>
      </c>
      <c r="G110" s="28" t="e">
        <f>'Отчет за 2019'!#REF!-#REF!</f>
        <v>#REF!</v>
      </c>
      <c r="H110" s="28" t="e">
        <f>'Отчет за 2019'!#REF!-#REF!</f>
        <v>#REF!</v>
      </c>
      <c r="I110" s="28" t="e">
        <f>'Отчет за 2019'!#REF!-#REF!</f>
        <v>#REF!</v>
      </c>
      <c r="J110" s="27"/>
      <c r="K110" s="2"/>
      <c r="L110" s="2"/>
      <c r="M110" s="2"/>
      <c r="N110" s="2"/>
      <c r="O110" s="2"/>
      <c r="P110" s="2"/>
      <c r="Q110" s="2"/>
    </row>
    <row r="111" spans="1:18" ht="15.75" x14ac:dyDescent="0.25">
      <c r="A111" s="202"/>
      <c r="B111" s="175"/>
      <c r="C111" s="206"/>
      <c r="D111" s="4">
        <v>2023</v>
      </c>
      <c r="E111" s="28" t="e">
        <f>'Отчет за 2019'!#REF!-#REF!</f>
        <v>#REF!</v>
      </c>
      <c r="F111" s="28" t="e">
        <f>'Отчет за 2019'!#REF!-#REF!</f>
        <v>#REF!</v>
      </c>
      <c r="G111" s="28" t="e">
        <f>'Отчет за 2019'!#REF!-#REF!</f>
        <v>#REF!</v>
      </c>
      <c r="H111" s="28" t="e">
        <f>'Отчет за 2019'!#REF!-#REF!</f>
        <v>#REF!</v>
      </c>
      <c r="I111" s="28" t="e">
        <f>'Отчет за 2019'!#REF!-#REF!</f>
        <v>#REF!</v>
      </c>
      <c r="J111" s="27"/>
      <c r="K111" s="2"/>
      <c r="L111" s="2"/>
      <c r="M111" s="2"/>
      <c r="N111" s="2"/>
      <c r="O111" s="2"/>
      <c r="P111" s="2"/>
      <c r="Q111" s="2"/>
    </row>
    <row r="112" spans="1:18" ht="15.75" x14ac:dyDescent="0.25">
      <c r="A112" s="202"/>
      <c r="B112" s="175"/>
      <c r="C112" s="206"/>
      <c r="D112" s="4" t="s">
        <v>26</v>
      </c>
      <c r="E112" s="28" t="e">
        <f>'Отчет за 2019'!#REF!-#REF!</f>
        <v>#REF!</v>
      </c>
      <c r="F112" s="28" t="e">
        <f>'Отчет за 2019'!#REF!-#REF!</f>
        <v>#REF!</v>
      </c>
      <c r="G112" s="28" t="e">
        <f>'Отчет за 2019'!#REF!-#REF!</f>
        <v>#REF!</v>
      </c>
      <c r="H112" s="28" t="e">
        <f>'Отчет за 2019'!#REF!-#REF!</f>
        <v>#REF!</v>
      </c>
      <c r="I112" s="28" t="e">
        <f>'Отчет за 2019'!#REF!-#REF!</f>
        <v>#REF!</v>
      </c>
      <c r="J112" s="27"/>
      <c r="K112" s="2"/>
      <c r="L112" s="2"/>
      <c r="M112" s="2"/>
      <c r="N112" s="2"/>
      <c r="O112" s="2"/>
      <c r="P112" s="2"/>
      <c r="Q112" s="2"/>
    </row>
    <row r="113" spans="1:19" ht="16.5" thickBot="1" x14ac:dyDescent="0.3">
      <c r="A113" s="203"/>
      <c r="B113" s="204"/>
      <c r="C113" s="207"/>
      <c r="D113" s="14" t="s">
        <v>27</v>
      </c>
      <c r="E113" s="28" t="e">
        <f>'Отчет за 2019'!K31-#REF!</f>
        <v>#REF!</v>
      </c>
      <c r="F113" s="28" t="e">
        <f>'Отчет за 2019'!L31-#REF!</f>
        <v>#REF!</v>
      </c>
      <c r="G113" s="28" t="e">
        <f>'Отчет за 2019'!M31-#REF!</f>
        <v>#REF!</v>
      </c>
      <c r="H113" s="28" t="e">
        <f>'Отчет за 2019'!N31-#REF!</f>
        <v>#REF!</v>
      </c>
      <c r="I113" s="28" t="e">
        <f>'Отчет за 2019'!O31-#REF!</f>
        <v>#REF!</v>
      </c>
      <c r="J113" s="27"/>
      <c r="K113" s="2"/>
      <c r="L113" s="2"/>
      <c r="M113" s="2"/>
      <c r="N113" s="2"/>
      <c r="O113" s="2"/>
      <c r="P113" s="2"/>
      <c r="Q113" s="2"/>
    </row>
    <row r="114" spans="1:19" x14ac:dyDescent="0.25">
      <c r="A114" s="201" t="s">
        <v>130</v>
      </c>
      <c r="B114" s="174" t="s">
        <v>45</v>
      </c>
      <c r="C114" s="205" t="s">
        <v>23</v>
      </c>
      <c r="D114" s="8">
        <v>2019</v>
      </c>
      <c r="E114" s="28" t="e">
        <f>'Отчет за 2019'!#REF!-#REF!</f>
        <v>#REF!</v>
      </c>
      <c r="F114" s="28" t="e">
        <f>'Отчет за 2019'!#REF!-#REF!</f>
        <v>#REF!</v>
      </c>
      <c r="G114" s="28" t="e">
        <f>'Отчет за 2019'!#REF!-#REF!</f>
        <v>#REF!</v>
      </c>
      <c r="H114" s="28" t="e">
        <f>'Отчет за 2019'!#REF!-#REF!</f>
        <v>#REF!</v>
      </c>
      <c r="I114" s="28" t="e">
        <f>'Отчет за 2019'!#REF!-#REF!</f>
        <v>#REF!</v>
      </c>
      <c r="J114" s="222" t="s">
        <v>170</v>
      </c>
      <c r="K114" s="160"/>
      <c r="L114" s="160"/>
      <c r="M114" s="160"/>
      <c r="N114" s="223"/>
      <c r="O114" s="223"/>
      <c r="P114" s="223"/>
      <c r="Q114" s="223"/>
      <c r="R114" s="223"/>
      <c r="S114" s="223"/>
    </row>
    <row r="115" spans="1:19" ht="15.75" x14ac:dyDescent="0.25">
      <c r="A115" s="202"/>
      <c r="B115" s="175"/>
      <c r="C115" s="206"/>
      <c r="D115" s="4">
        <v>2020</v>
      </c>
      <c r="E115" s="28" t="e">
        <f>'Отчет за 2019'!#REF!-#REF!</f>
        <v>#REF!</v>
      </c>
      <c r="F115" s="28" t="e">
        <f>'Отчет за 2019'!#REF!-#REF!</f>
        <v>#REF!</v>
      </c>
      <c r="G115" s="28" t="e">
        <f>'Отчет за 2019'!#REF!-#REF!</f>
        <v>#REF!</v>
      </c>
      <c r="H115" s="28" t="e">
        <f>'Отчет за 2019'!#REF!-#REF!</f>
        <v>#REF!</v>
      </c>
      <c r="I115" s="28" t="e">
        <f>'Отчет за 2019'!#REF!-#REF!</f>
        <v>#REF!</v>
      </c>
      <c r="J115" s="27"/>
      <c r="K115" s="2"/>
      <c r="L115" s="2"/>
      <c r="M115" s="2"/>
      <c r="N115" s="2"/>
      <c r="O115" s="2"/>
      <c r="P115" s="2"/>
      <c r="Q115" s="2"/>
    </row>
    <row r="116" spans="1:19" ht="15.75" x14ac:dyDescent="0.25">
      <c r="A116" s="202"/>
      <c r="B116" s="175"/>
      <c r="C116" s="206"/>
      <c r="D116" s="4">
        <v>2021</v>
      </c>
      <c r="E116" s="28" t="e">
        <f>'Отчет за 2019'!#REF!-#REF!</f>
        <v>#REF!</v>
      </c>
      <c r="F116" s="28" t="e">
        <f>'Отчет за 2019'!#REF!-#REF!</f>
        <v>#REF!</v>
      </c>
      <c r="G116" s="28" t="e">
        <f>'Отчет за 2019'!#REF!-#REF!</f>
        <v>#REF!</v>
      </c>
      <c r="H116" s="28" t="e">
        <f>'Отчет за 2019'!#REF!-#REF!</f>
        <v>#REF!</v>
      </c>
      <c r="I116" s="28" t="e">
        <f>'Отчет за 2019'!#REF!-#REF!</f>
        <v>#REF!</v>
      </c>
      <c r="J116" s="27"/>
      <c r="K116" s="2"/>
      <c r="L116" s="2"/>
      <c r="M116" s="2"/>
      <c r="N116" s="2"/>
      <c r="O116" s="2"/>
      <c r="P116" s="2"/>
      <c r="Q116" s="2"/>
    </row>
    <row r="117" spans="1:19" ht="15.75" x14ac:dyDescent="0.25">
      <c r="A117" s="202"/>
      <c r="B117" s="175"/>
      <c r="C117" s="206"/>
      <c r="D117" s="4">
        <v>2022</v>
      </c>
      <c r="E117" s="28" t="e">
        <f>'Отчет за 2019'!#REF!-#REF!</f>
        <v>#REF!</v>
      </c>
      <c r="F117" s="28" t="e">
        <f>'Отчет за 2019'!#REF!-#REF!</f>
        <v>#REF!</v>
      </c>
      <c r="G117" s="28" t="e">
        <f>'Отчет за 2019'!#REF!-#REF!</f>
        <v>#REF!</v>
      </c>
      <c r="H117" s="28" t="e">
        <f>'Отчет за 2019'!#REF!-#REF!</f>
        <v>#REF!</v>
      </c>
      <c r="I117" s="28" t="e">
        <f>'Отчет за 2019'!#REF!-#REF!</f>
        <v>#REF!</v>
      </c>
      <c r="J117" s="27"/>
      <c r="K117" s="2"/>
      <c r="L117" s="2"/>
      <c r="M117" s="2"/>
      <c r="N117" s="2"/>
      <c r="O117" s="2"/>
      <c r="P117" s="2"/>
      <c r="Q117" s="2"/>
    </row>
    <row r="118" spans="1:19" ht="15.75" x14ac:dyDescent="0.25">
      <c r="A118" s="202"/>
      <c r="B118" s="175"/>
      <c r="C118" s="206"/>
      <c r="D118" s="4">
        <v>2023</v>
      </c>
      <c r="E118" s="28" t="e">
        <f>'Отчет за 2019'!#REF!-#REF!</f>
        <v>#REF!</v>
      </c>
      <c r="F118" s="28" t="e">
        <f>'Отчет за 2019'!#REF!-#REF!</f>
        <v>#REF!</v>
      </c>
      <c r="G118" s="28" t="e">
        <f>'Отчет за 2019'!#REF!-#REF!</f>
        <v>#REF!</v>
      </c>
      <c r="H118" s="28" t="e">
        <f>'Отчет за 2019'!#REF!-#REF!</f>
        <v>#REF!</v>
      </c>
      <c r="I118" s="28" t="e">
        <f>'Отчет за 2019'!#REF!-#REF!</f>
        <v>#REF!</v>
      </c>
      <c r="J118" s="27"/>
      <c r="K118" s="2"/>
      <c r="L118" s="2"/>
      <c r="M118" s="2"/>
      <c r="N118" s="2"/>
      <c r="O118" s="2"/>
      <c r="P118" s="2"/>
      <c r="Q118" s="2"/>
    </row>
    <row r="119" spans="1:19" ht="15.75" x14ac:dyDescent="0.25">
      <c r="A119" s="202"/>
      <c r="B119" s="175"/>
      <c r="C119" s="206"/>
      <c r="D119" s="4" t="s">
        <v>26</v>
      </c>
      <c r="E119" s="28" t="e">
        <f>'Отчет за 2019'!#REF!-#REF!</f>
        <v>#REF!</v>
      </c>
      <c r="F119" s="28" t="e">
        <f>'Отчет за 2019'!#REF!-#REF!</f>
        <v>#REF!</v>
      </c>
      <c r="G119" s="28" t="e">
        <f>'Отчет за 2019'!#REF!-#REF!</f>
        <v>#REF!</v>
      </c>
      <c r="H119" s="28" t="e">
        <f>'Отчет за 2019'!#REF!-#REF!</f>
        <v>#REF!</v>
      </c>
      <c r="I119" s="28" t="e">
        <f>'Отчет за 2019'!#REF!-#REF!</f>
        <v>#REF!</v>
      </c>
      <c r="J119" s="27"/>
      <c r="K119" s="2"/>
      <c r="L119" s="2"/>
      <c r="M119" s="2"/>
      <c r="N119" s="2"/>
      <c r="O119" s="2"/>
      <c r="P119" s="2"/>
      <c r="Q119" s="2"/>
    </row>
    <row r="120" spans="1:19" ht="16.5" thickBot="1" x14ac:dyDescent="0.3">
      <c r="A120" s="203"/>
      <c r="B120" s="204"/>
      <c r="C120" s="207"/>
      <c r="D120" s="14" t="s">
        <v>27</v>
      </c>
      <c r="E120" s="28" t="e">
        <f>'Отчет за 2019'!K32-#REF!</f>
        <v>#REF!</v>
      </c>
      <c r="F120" s="28" t="e">
        <f>'Отчет за 2019'!L32-#REF!</f>
        <v>#REF!</v>
      </c>
      <c r="G120" s="28" t="e">
        <f>'Отчет за 2019'!M32-#REF!</f>
        <v>#REF!</v>
      </c>
      <c r="H120" s="28" t="e">
        <f>'Отчет за 2019'!N32-#REF!</f>
        <v>#REF!</v>
      </c>
      <c r="I120" s="28" t="e">
        <f>'Отчет за 2019'!O32-#REF!</f>
        <v>#REF!</v>
      </c>
      <c r="J120" s="27"/>
      <c r="K120" s="2"/>
      <c r="L120" s="2"/>
      <c r="M120" s="2"/>
      <c r="N120" s="2"/>
      <c r="O120" s="2"/>
      <c r="P120" s="2"/>
      <c r="Q120" s="2"/>
    </row>
    <row r="121" spans="1:19" x14ac:dyDescent="0.25">
      <c r="A121" s="201" t="s">
        <v>131</v>
      </c>
      <c r="B121" s="174" t="s">
        <v>46</v>
      </c>
      <c r="C121" s="205" t="s">
        <v>23</v>
      </c>
      <c r="D121" s="8">
        <v>2019</v>
      </c>
      <c r="E121" s="28" t="e">
        <f>'Отчет за 2019'!#REF!-#REF!</f>
        <v>#REF!</v>
      </c>
      <c r="F121" s="28" t="e">
        <f>'Отчет за 2019'!#REF!-#REF!</f>
        <v>#REF!</v>
      </c>
      <c r="G121" s="28" t="e">
        <f>'Отчет за 2019'!#REF!-#REF!</f>
        <v>#REF!</v>
      </c>
      <c r="H121" s="28" t="e">
        <f>'Отчет за 2019'!#REF!-#REF!</f>
        <v>#REF!</v>
      </c>
      <c r="I121" s="28" t="e">
        <f>'Отчет за 2019'!#REF!-#REF!</f>
        <v>#REF!</v>
      </c>
      <c r="J121" s="222" t="s">
        <v>167</v>
      </c>
      <c r="K121" s="160"/>
      <c r="L121" s="160"/>
      <c r="M121" s="160"/>
      <c r="N121" s="160"/>
      <c r="O121" s="160"/>
      <c r="P121" s="160"/>
      <c r="Q121" s="160"/>
    </row>
    <row r="122" spans="1:19" ht="15.75" x14ac:dyDescent="0.25">
      <c r="A122" s="202"/>
      <c r="B122" s="175"/>
      <c r="C122" s="206"/>
      <c r="D122" s="4">
        <v>2020</v>
      </c>
      <c r="E122" s="28" t="e">
        <f>'Отчет за 2019'!#REF!-#REF!</f>
        <v>#REF!</v>
      </c>
      <c r="F122" s="28" t="e">
        <f>'Отчет за 2019'!#REF!-#REF!</f>
        <v>#REF!</v>
      </c>
      <c r="G122" s="28" t="e">
        <f>'Отчет за 2019'!#REF!-#REF!</f>
        <v>#REF!</v>
      </c>
      <c r="H122" s="28" t="e">
        <f>'Отчет за 2019'!#REF!-#REF!</f>
        <v>#REF!</v>
      </c>
      <c r="I122" s="28" t="e">
        <f>'Отчет за 2019'!#REF!-#REF!</f>
        <v>#REF!</v>
      </c>
      <c r="J122" s="27"/>
      <c r="K122" s="2"/>
      <c r="L122" s="2"/>
      <c r="M122" s="2"/>
      <c r="N122" s="2"/>
      <c r="O122" s="2"/>
      <c r="P122" s="2"/>
      <c r="Q122" s="2"/>
    </row>
    <row r="123" spans="1:19" ht="15.75" x14ac:dyDescent="0.25">
      <c r="A123" s="202"/>
      <c r="B123" s="175"/>
      <c r="C123" s="206"/>
      <c r="D123" s="4">
        <v>2021</v>
      </c>
      <c r="E123" s="28" t="e">
        <f>'Отчет за 2019'!#REF!-#REF!</f>
        <v>#REF!</v>
      </c>
      <c r="F123" s="28" t="e">
        <f>'Отчет за 2019'!#REF!-#REF!</f>
        <v>#REF!</v>
      </c>
      <c r="G123" s="28" t="e">
        <f>'Отчет за 2019'!#REF!-#REF!</f>
        <v>#REF!</v>
      </c>
      <c r="H123" s="28" t="e">
        <f>'Отчет за 2019'!#REF!-#REF!</f>
        <v>#REF!</v>
      </c>
      <c r="I123" s="28" t="e">
        <f>'Отчет за 2019'!#REF!-#REF!</f>
        <v>#REF!</v>
      </c>
      <c r="J123" s="27"/>
      <c r="K123" s="2"/>
      <c r="L123" s="2"/>
      <c r="M123" s="2"/>
      <c r="N123" s="2"/>
      <c r="O123" s="2"/>
      <c r="P123" s="2"/>
      <c r="Q123" s="2"/>
    </row>
    <row r="124" spans="1:19" ht="15.75" x14ac:dyDescent="0.25">
      <c r="A124" s="202"/>
      <c r="B124" s="175"/>
      <c r="C124" s="206"/>
      <c r="D124" s="4">
        <v>2022</v>
      </c>
      <c r="E124" s="28" t="e">
        <f>'Отчет за 2019'!#REF!-#REF!</f>
        <v>#REF!</v>
      </c>
      <c r="F124" s="28" t="e">
        <f>'Отчет за 2019'!#REF!-#REF!</f>
        <v>#REF!</v>
      </c>
      <c r="G124" s="28" t="e">
        <f>'Отчет за 2019'!#REF!-#REF!</f>
        <v>#REF!</v>
      </c>
      <c r="H124" s="28" t="e">
        <f>'Отчет за 2019'!#REF!-#REF!</f>
        <v>#REF!</v>
      </c>
      <c r="I124" s="28" t="e">
        <f>'Отчет за 2019'!#REF!-#REF!</f>
        <v>#REF!</v>
      </c>
      <c r="J124" s="27"/>
      <c r="K124" s="2"/>
      <c r="L124" s="2"/>
      <c r="M124" s="2"/>
      <c r="N124" s="2"/>
      <c r="O124" s="2"/>
      <c r="P124" s="2"/>
      <c r="Q124" s="2"/>
    </row>
    <row r="125" spans="1:19" ht="15.75" x14ac:dyDescent="0.25">
      <c r="A125" s="202"/>
      <c r="B125" s="175"/>
      <c r="C125" s="206"/>
      <c r="D125" s="4">
        <v>2023</v>
      </c>
      <c r="E125" s="28" t="e">
        <f>'Отчет за 2019'!#REF!-#REF!</f>
        <v>#REF!</v>
      </c>
      <c r="F125" s="28" t="e">
        <f>'Отчет за 2019'!#REF!-#REF!</f>
        <v>#REF!</v>
      </c>
      <c r="G125" s="28" t="e">
        <f>'Отчет за 2019'!#REF!-#REF!</f>
        <v>#REF!</v>
      </c>
      <c r="H125" s="28" t="e">
        <f>'Отчет за 2019'!#REF!-#REF!</f>
        <v>#REF!</v>
      </c>
      <c r="I125" s="28" t="e">
        <f>'Отчет за 2019'!#REF!-#REF!</f>
        <v>#REF!</v>
      </c>
      <c r="J125" s="27"/>
      <c r="K125" s="2"/>
      <c r="L125" s="2"/>
      <c r="M125" s="2"/>
      <c r="N125" s="2"/>
      <c r="O125" s="2"/>
      <c r="P125" s="2"/>
      <c r="Q125" s="2"/>
    </row>
    <row r="126" spans="1:19" ht="15.75" x14ac:dyDescent="0.25">
      <c r="A126" s="202"/>
      <c r="B126" s="175"/>
      <c r="C126" s="206"/>
      <c r="D126" s="4" t="s">
        <v>26</v>
      </c>
      <c r="E126" s="28" t="e">
        <f>'Отчет за 2019'!#REF!-#REF!</f>
        <v>#REF!</v>
      </c>
      <c r="F126" s="28" t="e">
        <f>'Отчет за 2019'!#REF!-#REF!</f>
        <v>#REF!</v>
      </c>
      <c r="G126" s="28" t="e">
        <f>'Отчет за 2019'!#REF!-#REF!</f>
        <v>#REF!</v>
      </c>
      <c r="H126" s="28" t="e">
        <f>'Отчет за 2019'!#REF!-#REF!</f>
        <v>#REF!</v>
      </c>
      <c r="I126" s="28" t="e">
        <f>'Отчет за 2019'!#REF!-#REF!</f>
        <v>#REF!</v>
      </c>
      <c r="J126" s="27"/>
      <c r="K126" s="2"/>
      <c r="L126" s="2"/>
      <c r="M126" s="2"/>
      <c r="N126" s="2"/>
      <c r="O126" s="2"/>
      <c r="P126" s="2"/>
      <c r="Q126" s="2"/>
    </row>
    <row r="127" spans="1:19" ht="16.5" thickBot="1" x14ac:dyDescent="0.3">
      <c r="A127" s="203"/>
      <c r="B127" s="204"/>
      <c r="C127" s="207"/>
      <c r="D127" s="14" t="s">
        <v>27</v>
      </c>
      <c r="E127" s="28" t="e">
        <f>'Отчет за 2019'!K33-#REF!</f>
        <v>#REF!</v>
      </c>
      <c r="F127" s="28" t="e">
        <f>'Отчет за 2019'!L33-#REF!</f>
        <v>#REF!</v>
      </c>
      <c r="G127" s="28" t="e">
        <f>'Отчет за 2019'!M33-#REF!</f>
        <v>#REF!</v>
      </c>
      <c r="H127" s="28" t="e">
        <f>'Отчет за 2019'!N33-#REF!</f>
        <v>#REF!</v>
      </c>
      <c r="I127" s="28" t="e">
        <f>'Отчет за 2019'!O33-#REF!</f>
        <v>#REF!</v>
      </c>
      <c r="J127" s="27"/>
      <c r="K127" s="2"/>
      <c r="L127" s="2"/>
      <c r="M127" s="2"/>
      <c r="N127" s="2"/>
      <c r="O127" s="2"/>
      <c r="P127" s="2"/>
      <c r="Q127" s="2"/>
    </row>
    <row r="128" spans="1:19" x14ac:dyDescent="0.25">
      <c r="A128" s="201" t="s">
        <v>132</v>
      </c>
      <c r="B128" s="174" t="s">
        <v>47</v>
      </c>
      <c r="C128" s="205" t="s">
        <v>23</v>
      </c>
      <c r="D128" s="8">
        <v>2019</v>
      </c>
      <c r="E128" s="28" t="e">
        <f>'Отчет за 2019'!#REF!-#REF!</f>
        <v>#REF!</v>
      </c>
      <c r="F128" s="28" t="e">
        <f>'Отчет за 2019'!#REF!-#REF!</f>
        <v>#REF!</v>
      </c>
      <c r="G128" s="28" t="e">
        <f>'Отчет за 2019'!#REF!-#REF!</f>
        <v>#REF!</v>
      </c>
      <c r="H128" s="28" t="e">
        <f>'Отчет за 2019'!#REF!-#REF!</f>
        <v>#REF!</v>
      </c>
      <c r="I128" s="28" t="e">
        <f>'Отчет за 2019'!#REF!-#REF!</f>
        <v>#REF!</v>
      </c>
      <c r="J128" s="222" t="s">
        <v>174</v>
      </c>
      <c r="K128" s="160"/>
      <c r="L128" s="160"/>
      <c r="M128" s="160"/>
      <c r="N128" s="160"/>
      <c r="O128" s="160"/>
      <c r="P128" s="160"/>
      <c r="Q128" s="160"/>
      <c r="R128" s="223"/>
    </row>
    <row r="129" spans="1:18" ht="15.75" x14ac:dyDescent="0.25">
      <c r="A129" s="202"/>
      <c r="B129" s="175"/>
      <c r="C129" s="206"/>
      <c r="D129" s="4">
        <v>2020</v>
      </c>
      <c r="E129" s="28" t="e">
        <f>'Отчет за 2019'!#REF!-#REF!</f>
        <v>#REF!</v>
      </c>
      <c r="F129" s="28" t="e">
        <f>'Отчет за 2019'!#REF!-#REF!</f>
        <v>#REF!</v>
      </c>
      <c r="G129" s="28" t="e">
        <f>'Отчет за 2019'!#REF!-#REF!</f>
        <v>#REF!</v>
      </c>
      <c r="H129" s="28" t="e">
        <f>'Отчет за 2019'!#REF!-#REF!</f>
        <v>#REF!</v>
      </c>
      <c r="I129" s="28" t="e">
        <f>'Отчет за 2019'!#REF!-#REF!</f>
        <v>#REF!</v>
      </c>
      <c r="J129" s="27"/>
      <c r="K129" s="2"/>
      <c r="L129" s="2"/>
      <c r="M129" s="2"/>
      <c r="N129" s="2"/>
      <c r="O129" s="2"/>
      <c r="P129" s="2"/>
      <c r="Q129" s="2"/>
    </row>
    <row r="130" spans="1:18" ht="15.75" x14ac:dyDescent="0.25">
      <c r="A130" s="202"/>
      <c r="B130" s="175"/>
      <c r="C130" s="206"/>
      <c r="D130" s="4">
        <v>2021</v>
      </c>
      <c r="E130" s="28" t="e">
        <f>'Отчет за 2019'!#REF!-#REF!</f>
        <v>#REF!</v>
      </c>
      <c r="F130" s="28" t="e">
        <f>'Отчет за 2019'!#REF!-#REF!</f>
        <v>#REF!</v>
      </c>
      <c r="G130" s="28" t="e">
        <f>'Отчет за 2019'!#REF!-#REF!</f>
        <v>#REF!</v>
      </c>
      <c r="H130" s="28" t="e">
        <f>'Отчет за 2019'!#REF!-#REF!</f>
        <v>#REF!</v>
      </c>
      <c r="I130" s="28" t="e">
        <f>'Отчет за 2019'!#REF!-#REF!</f>
        <v>#REF!</v>
      </c>
      <c r="J130" s="27"/>
      <c r="K130" s="2"/>
      <c r="L130" s="2"/>
      <c r="M130" s="2"/>
      <c r="N130" s="2"/>
      <c r="O130" s="2"/>
      <c r="P130" s="2"/>
      <c r="Q130" s="2"/>
    </row>
    <row r="131" spans="1:18" ht="15.75" x14ac:dyDescent="0.25">
      <c r="A131" s="202"/>
      <c r="B131" s="175"/>
      <c r="C131" s="206"/>
      <c r="D131" s="4">
        <v>2022</v>
      </c>
      <c r="E131" s="28" t="e">
        <f>'Отчет за 2019'!#REF!-#REF!</f>
        <v>#REF!</v>
      </c>
      <c r="F131" s="28" t="e">
        <f>'Отчет за 2019'!#REF!-#REF!</f>
        <v>#REF!</v>
      </c>
      <c r="G131" s="28" t="e">
        <f>'Отчет за 2019'!#REF!-#REF!</f>
        <v>#REF!</v>
      </c>
      <c r="H131" s="28" t="e">
        <f>'Отчет за 2019'!#REF!-#REF!</f>
        <v>#REF!</v>
      </c>
      <c r="I131" s="28" t="e">
        <f>'Отчет за 2019'!#REF!-#REF!</f>
        <v>#REF!</v>
      </c>
      <c r="J131" s="27"/>
      <c r="K131" s="2"/>
      <c r="L131" s="2"/>
      <c r="M131" s="2"/>
      <c r="N131" s="2"/>
      <c r="O131" s="2"/>
      <c r="P131" s="2"/>
      <c r="Q131" s="2"/>
    </row>
    <row r="132" spans="1:18" ht="15.75" x14ac:dyDescent="0.25">
      <c r="A132" s="202"/>
      <c r="B132" s="175"/>
      <c r="C132" s="206"/>
      <c r="D132" s="4">
        <v>2023</v>
      </c>
      <c r="E132" s="28" t="e">
        <f>'Отчет за 2019'!#REF!-#REF!</f>
        <v>#REF!</v>
      </c>
      <c r="F132" s="28" t="e">
        <f>'Отчет за 2019'!#REF!-#REF!</f>
        <v>#REF!</v>
      </c>
      <c r="G132" s="28" t="e">
        <f>'Отчет за 2019'!#REF!-#REF!</f>
        <v>#REF!</v>
      </c>
      <c r="H132" s="28" t="e">
        <f>'Отчет за 2019'!#REF!-#REF!</f>
        <v>#REF!</v>
      </c>
      <c r="I132" s="28" t="e">
        <f>'Отчет за 2019'!#REF!-#REF!</f>
        <v>#REF!</v>
      </c>
      <c r="J132" s="27"/>
      <c r="K132" s="2"/>
      <c r="L132" s="2"/>
      <c r="M132" s="2"/>
      <c r="N132" s="2"/>
      <c r="O132" s="2"/>
      <c r="P132" s="2"/>
      <c r="Q132" s="2"/>
    </row>
    <row r="133" spans="1:18" ht="15.75" x14ac:dyDescent="0.25">
      <c r="A133" s="202"/>
      <c r="B133" s="175"/>
      <c r="C133" s="206"/>
      <c r="D133" s="4" t="s">
        <v>26</v>
      </c>
      <c r="E133" s="28" t="e">
        <f>'Отчет за 2019'!#REF!-#REF!</f>
        <v>#REF!</v>
      </c>
      <c r="F133" s="28" t="e">
        <f>'Отчет за 2019'!#REF!-#REF!</f>
        <v>#REF!</v>
      </c>
      <c r="G133" s="28" t="e">
        <f>'Отчет за 2019'!#REF!-#REF!</f>
        <v>#REF!</v>
      </c>
      <c r="H133" s="28" t="e">
        <f>'Отчет за 2019'!#REF!-#REF!</f>
        <v>#REF!</v>
      </c>
      <c r="I133" s="28" t="e">
        <f>'Отчет за 2019'!#REF!-#REF!</f>
        <v>#REF!</v>
      </c>
      <c r="J133" s="27"/>
      <c r="K133" s="2"/>
      <c r="L133" s="2"/>
      <c r="M133" s="2"/>
      <c r="N133" s="2"/>
      <c r="O133" s="2"/>
      <c r="P133" s="2"/>
      <c r="Q133" s="2"/>
    </row>
    <row r="134" spans="1:18" ht="16.5" thickBot="1" x14ac:dyDescent="0.3">
      <c r="A134" s="203"/>
      <c r="B134" s="204"/>
      <c r="C134" s="207"/>
      <c r="D134" s="14" t="s">
        <v>27</v>
      </c>
      <c r="E134" s="28" t="e">
        <f>'Отчет за 2019'!K34-#REF!</f>
        <v>#REF!</v>
      </c>
      <c r="F134" s="28" t="e">
        <f>'Отчет за 2019'!L34-#REF!</f>
        <v>#REF!</v>
      </c>
      <c r="G134" s="28" t="e">
        <f>'Отчет за 2019'!M34-#REF!</f>
        <v>#REF!</v>
      </c>
      <c r="H134" s="28" t="e">
        <f>'Отчет за 2019'!N34-#REF!</f>
        <v>#REF!</v>
      </c>
      <c r="I134" s="28" t="e">
        <f>'Отчет за 2019'!O34-#REF!</f>
        <v>#REF!</v>
      </c>
      <c r="J134" s="27"/>
      <c r="K134" s="2"/>
      <c r="L134" s="2"/>
      <c r="M134" s="2"/>
      <c r="N134" s="2"/>
      <c r="O134" s="2"/>
      <c r="P134" s="2"/>
      <c r="Q134" s="2"/>
    </row>
    <row r="135" spans="1:18" x14ac:dyDescent="0.25">
      <c r="A135" s="201" t="s">
        <v>133</v>
      </c>
      <c r="B135" s="174" t="s">
        <v>48</v>
      </c>
      <c r="C135" s="205" t="s">
        <v>23</v>
      </c>
      <c r="D135" s="8">
        <v>2019</v>
      </c>
      <c r="E135" s="28" t="e">
        <f>'Отчет за 2019'!#REF!-#REF!</f>
        <v>#REF!</v>
      </c>
      <c r="F135" s="28" t="e">
        <f>'Отчет за 2019'!#REF!-#REF!</f>
        <v>#REF!</v>
      </c>
      <c r="G135" s="28" t="e">
        <f>'Отчет за 2019'!#REF!-#REF!</f>
        <v>#REF!</v>
      </c>
      <c r="H135" s="28" t="e">
        <f>'Отчет за 2019'!#REF!-#REF!</f>
        <v>#REF!</v>
      </c>
      <c r="I135" s="28" t="e">
        <f>'Отчет за 2019'!#REF!-#REF!</f>
        <v>#REF!</v>
      </c>
      <c r="J135" s="222" t="s">
        <v>171</v>
      </c>
      <c r="K135" s="160"/>
      <c r="L135" s="160"/>
      <c r="M135" s="160"/>
      <c r="N135" s="160"/>
      <c r="O135" s="160"/>
      <c r="P135" s="223"/>
      <c r="Q135" s="223"/>
      <c r="R135" s="223"/>
    </row>
    <row r="136" spans="1:18" ht="15.75" x14ac:dyDescent="0.25">
      <c r="A136" s="202"/>
      <c r="B136" s="175"/>
      <c r="C136" s="206"/>
      <c r="D136" s="4">
        <v>2020</v>
      </c>
      <c r="E136" s="28" t="e">
        <f>'Отчет за 2019'!#REF!-#REF!</f>
        <v>#REF!</v>
      </c>
      <c r="F136" s="28" t="e">
        <f>'Отчет за 2019'!#REF!-#REF!</f>
        <v>#REF!</v>
      </c>
      <c r="G136" s="28" t="e">
        <f>'Отчет за 2019'!#REF!-#REF!</f>
        <v>#REF!</v>
      </c>
      <c r="H136" s="28" t="e">
        <f>'Отчет за 2019'!#REF!-#REF!</f>
        <v>#REF!</v>
      </c>
      <c r="I136" s="28" t="e">
        <f>'Отчет за 2019'!#REF!-#REF!</f>
        <v>#REF!</v>
      </c>
      <c r="J136" s="27"/>
      <c r="K136" s="2"/>
      <c r="L136" s="2"/>
      <c r="M136" s="2"/>
      <c r="N136" s="2"/>
      <c r="O136" s="2"/>
      <c r="P136" s="2"/>
      <c r="Q136" s="2"/>
    </row>
    <row r="137" spans="1:18" ht="15.75" x14ac:dyDescent="0.25">
      <c r="A137" s="202"/>
      <c r="B137" s="175"/>
      <c r="C137" s="206"/>
      <c r="D137" s="4">
        <v>2021</v>
      </c>
      <c r="E137" s="28" t="e">
        <f>'Отчет за 2019'!#REF!-#REF!</f>
        <v>#REF!</v>
      </c>
      <c r="F137" s="28" t="e">
        <f>'Отчет за 2019'!#REF!-#REF!</f>
        <v>#REF!</v>
      </c>
      <c r="G137" s="28" t="e">
        <f>'Отчет за 2019'!#REF!-#REF!</f>
        <v>#REF!</v>
      </c>
      <c r="H137" s="28" t="e">
        <f>'Отчет за 2019'!#REF!-#REF!</f>
        <v>#REF!</v>
      </c>
      <c r="I137" s="28" t="e">
        <f>'Отчет за 2019'!#REF!-#REF!</f>
        <v>#REF!</v>
      </c>
      <c r="J137" s="27"/>
      <c r="K137" s="2"/>
      <c r="L137" s="2"/>
      <c r="M137" s="2"/>
      <c r="N137" s="2"/>
      <c r="O137" s="2"/>
      <c r="P137" s="2"/>
      <c r="Q137" s="2"/>
    </row>
    <row r="138" spans="1:18" ht="15.75" x14ac:dyDescent="0.25">
      <c r="A138" s="202"/>
      <c r="B138" s="175"/>
      <c r="C138" s="206"/>
      <c r="D138" s="4">
        <v>2022</v>
      </c>
      <c r="E138" s="28" t="e">
        <f>'Отчет за 2019'!#REF!-#REF!</f>
        <v>#REF!</v>
      </c>
      <c r="F138" s="28" t="e">
        <f>'Отчет за 2019'!#REF!-#REF!</f>
        <v>#REF!</v>
      </c>
      <c r="G138" s="28" t="e">
        <f>'Отчет за 2019'!#REF!-#REF!</f>
        <v>#REF!</v>
      </c>
      <c r="H138" s="28" t="e">
        <f>'Отчет за 2019'!#REF!-#REF!</f>
        <v>#REF!</v>
      </c>
      <c r="I138" s="28" t="e">
        <f>'Отчет за 2019'!#REF!-#REF!</f>
        <v>#REF!</v>
      </c>
      <c r="J138" s="27"/>
      <c r="K138" s="2"/>
      <c r="L138" s="2"/>
      <c r="M138" s="2"/>
      <c r="N138" s="2"/>
      <c r="O138" s="2"/>
      <c r="P138" s="2"/>
      <c r="Q138" s="2"/>
    </row>
    <row r="139" spans="1:18" ht="15.75" x14ac:dyDescent="0.25">
      <c r="A139" s="202"/>
      <c r="B139" s="175"/>
      <c r="C139" s="206"/>
      <c r="D139" s="4">
        <v>2023</v>
      </c>
      <c r="E139" s="28" t="e">
        <f>'Отчет за 2019'!#REF!-#REF!</f>
        <v>#REF!</v>
      </c>
      <c r="F139" s="28" t="e">
        <f>'Отчет за 2019'!#REF!-#REF!</f>
        <v>#REF!</v>
      </c>
      <c r="G139" s="28" t="e">
        <f>'Отчет за 2019'!#REF!-#REF!</f>
        <v>#REF!</v>
      </c>
      <c r="H139" s="28" t="e">
        <f>'Отчет за 2019'!#REF!-#REF!</f>
        <v>#REF!</v>
      </c>
      <c r="I139" s="28" t="e">
        <f>'Отчет за 2019'!#REF!-#REF!</f>
        <v>#REF!</v>
      </c>
      <c r="J139" s="27"/>
      <c r="K139" s="2"/>
      <c r="L139" s="2"/>
      <c r="M139" s="2"/>
      <c r="N139" s="2"/>
      <c r="O139" s="2"/>
      <c r="P139" s="2"/>
      <c r="Q139" s="2"/>
    </row>
    <row r="140" spans="1:18" ht="15.75" x14ac:dyDescent="0.25">
      <c r="A140" s="202"/>
      <c r="B140" s="175"/>
      <c r="C140" s="206"/>
      <c r="D140" s="4" t="s">
        <v>26</v>
      </c>
      <c r="E140" s="28" t="e">
        <f>'Отчет за 2019'!#REF!-#REF!</f>
        <v>#REF!</v>
      </c>
      <c r="F140" s="28" t="e">
        <f>'Отчет за 2019'!#REF!-#REF!</f>
        <v>#REF!</v>
      </c>
      <c r="G140" s="28" t="e">
        <f>'Отчет за 2019'!#REF!-#REF!</f>
        <v>#REF!</v>
      </c>
      <c r="H140" s="28" t="e">
        <f>'Отчет за 2019'!#REF!-#REF!</f>
        <v>#REF!</v>
      </c>
      <c r="I140" s="28" t="e">
        <f>'Отчет за 2019'!#REF!-#REF!</f>
        <v>#REF!</v>
      </c>
      <c r="J140" s="27"/>
      <c r="K140" s="2"/>
      <c r="L140" s="2"/>
      <c r="M140" s="2"/>
      <c r="N140" s="2"/>
      <c r="O140" s="2"/>
      <c r="P140" s="2"/>
      <c r="Q140" s="2"/>
    </row>
    <row r="141" spans="1:18" ht="16.5" thickBot="1" x14ac:dyDescent="0.3">
      <c r="A141" s="203"/>
      <c r="B141" s="204"/>
      <c r="C141" s="207"/>
      <c r="D141" s="14" t="s">
        <v>27</v>
      </c>
      <c r="E141" s="28" t="e">
        <f>'Отчет за 2019'!K35-#REF!</f>
        <v>#REF!</v>
      </c>
      <c r="F141" s="28" t="e">
        <f>'Отчет за 2019'!L35-#REF!</f>
        <v>#REF!</v>
      </c>
      <c r="G141" s="28" t="e">
        <f>'Отчет за 2019'!M35-#REF!</f>
        <v>#REF!</v>
      </c>
      <c r="H141" s="28" t="e">
        <f>'Отчет за 2019'!N35-#REF!</f>
        <v>#REF!</v>
      </c>
      <c r="I141" s="28" t="e">
        <f>'Отчет за 2019'!O35-#REF!</f>
        <v>#REF!</v>
      </c>
      <c r="J141" s="27"/>
      <c r="K141" s="2"/>
      <c r="L141" s="2"/>
      <c r="M141" s="2"/>
      <c r="N141" s="2"/>
      <c r="O141" s="2"/>
      <c r="P141" s="2"/>
      <c r="Q141" s="2"/>
    </row>
    <row r="142" spans="1:18" ht="15.75" x14ac:dyDescent="0.25">
      <c r="A142" s="201" t="s">
        <v>134</v>
      </c>
      <c r="B142" s="174" t="s">
        <v>49</v>
      </c>
      <c r="C142" s="205" t="s">
        <v>23</v>
      </c>
      <c r="D142" s="8">
        <v>2019</v>
      </c>
      <c r="E142" s="28" t="e">
        <f>'Отчет за 2019'!#REF!-#REF!</f>
        <v>#REF!</v>
      </c>
      <c r="F142" s="28" t="e">
        <f>'Отчет за 2019'!#REF!-#REF!</f>
        <v>#REF!</v>
      </c>
      <c r="G142" s="28" t="e">
        <f>'Отчет за 2019'!#REF!-#REF!</f>
        <v>#REF!</v>
      </c>
      <c r="H142" s="28" t="e">
        <f>'Отчет за 2019'!#REF!-#REF!</f>
        <v>#REF!</v>
      </c>
      <c r="I142" s="28" t="e">
        <f>'Отчет за 2019'!#REF!-#REF!</f>
        <v>#REF!</v>
      </c>
      <c r="J142" s="222" t="s">
        <v>172</v>
      </c>
      <c r="K142" s="160"/>
      <c r="L142" s="160"/>
      <c r="M142" s="160"/>
      <c r="N142" s="160"/>
      <c r="O142" s="2"/>
      <c r="P142" s="2"/>
      <c r="Q142" s="2"/>
    </row>
    <row r="143" spans="1:18" ht="15.75" x14ac:dyDescent="0.25">
      <c r="A143" s="202"/>
      <c r="B143" s="175"/>
      <c r="C143" s="206"/>
      <c r="D143" s="4">
        <v>2020</v>
      </c>
      <c r="E143" s="28" t="e">
        <f>'Отчет за 2019'!#REF!-#REF!</f>
        <v>#REF!</v>
      </c>
      <c r="F143" s="28" t="e">
        <f>'Отчет за 2019'!#REF!-#REF!</f>
        <v>#REF!</v>
      </c>
      <c r="G143" s="28" t="e">
        <f>'Отчет за 2019'!#REF!-#REF!</f>
        <v>#REF!</v>
      </c>
      <c r="H143" s="28" t="e">
        <f>'Отчет за 2019'!#REF!-#REF!</f>
        <v>#REF!</v>
      </c>
      <c r="I143" s="28" t="e">
        <f>'Отчет за 2019'!#REF!-#REF!</f>
        <v>#REF!</v>
      </c>
      <c r="J143" s="27"/>
      <c r="K143" s="2"/>
      <c r="L143" s="2"/>
      <c r="M143" s="2"/>
      <c r="N143" s="2"/>
      <c r="O143" s="2"/>
      <c r="P143" s="2"/>
      <c r="Q143" s="2"/>
    </row>
    <row r="144" spans="1:18" ht="15.75" x14ac:dyDescent="0.25">
      <c r="A144" s="202"/>
      <c r="B144" s="175"/>
      <c r="C144" s="206"/>
      <c r="D144" s="4">
        <v>2021</v>
      </c>
      <c r="E144" s="28" t="e">
        <f>'Отчет за 2019'!#REF!-#REF!</f>
        <v>#REF!</v>
      </c>
      <c r="F144" s="28" t="e">
        <f>'Отчет за 2019'!#REF!-#REF!</f>
        <v>#REF!</v>
      </c>
      <c r="G144" s="28" t="e">
        <f>'Отчет за 2019'!#REF!-#REF!</f>
        <v>#REF!</v>
      </c>
      <c r="H144" s="28" t="e">
        <f>'Отчет за 2019'!#REF!-#REF!</f>
        <v>#REF!</v>
      </c>
      <c r="I144" s="28" t="e">
        <f>'Отчет за 2019'!#REF!-#REF!</f>
        <v>#REF!</v>
      </c>
      <c r="J144" s="27"/>
      <c r="K144" s="2"/>
      <c r="L144" s="2"/>
      <c r="M144" s="2"/>
      <c r="N144" s="2"/>
      <c r="O144" s="2"/>
      <c r="P144" s="2"/>
      <c r="Q144" s="2"/>
    </row>
    <row r="145" spans="1:26" ht="15.75" x14ac:dyDescent="0.25">
      <c r="A145" s="202"/>
      <c r="B145" s="175"/>
      <c r="C145" s="206"/>
      <c r="D145" s="4">
        <v>2022</v>
      </c>
      <c r="E145" s="28" t="e">
        <f>'Отчет за 2019'!#REF!-#REF!</f>
        <v>#REF!</v>
      </c>
      <c r="F145" s="28" t="e">
        <f>'Отчет за 2019'!#REF!-#REF!</f>
        <v>#REF!</v>
      </c>
      <c r="G145" s="28" t="e">
        <f>'Отчет за 2019'!#REF!-#REF!</f>
        <v>#REF!</v>
      </c>
      <c r="H145" s="28" t="e">
        <f>'Отчет за 2019'!#REF!-#REF!</f>
        <v>#REF!</v>
      </c>
      <c r="I145" s="28" t="e">
        <f>'Отчет за 2019'!#REF!-#REF!</f>
        <v>#REF!</v>
      </c>
      <c r="J145" s="27"/>
      <c r="K145" s="2"/>
      <c r="L145" s="2"/>
      <c r="M145" s="2"/>
      <c r="N145" s="2"/>
      <c r="O145" s="2"/>
      <c r="P145" s="2"/>
      <c r="Q145" s="2"/>
    </row>
    <row r="146" spans="1:26" ht="15.75" x14ac:dyDescent="0.25">
      <c r="A146" s="202"/>
      <c r="B146" s="175"/>
      <c r="C146" s="206"/>
      <c r="D146" s="4">
        <v>2023</v>
      </c>
      <c r="E146" s="28" t="e">
        <f>'Отчет за 2019'!#REF!-#REF!</f>
        <v>#REF!</v>
      </c>
      <c r="F146" s="28" t="e">
        <f>'Отчет за 2019'!#REF!-#REF!</f>
        <v>#REF!</v>
      </c>
      <c r="G146" s="28" t="e">
        <f>'Отчет за 2019'!#REF!-#REF!</f>
        <v>#REF!</v>
      </c>
      <c r="H146" s="28" t="e">
        <f>'Отчет за 2019'!#REF!-#REF!</f>
        <v>#REF!</v>
      </c>
      <c r="I146" s="28" t="e">
        <f>'Отчет за 2019'!#REF!-#REF!</f>
        <v>#REF!</v>
      </c>
      <c r="J146" s="27"/>
      <c r="K146" s="2"/>
      <c r="L146" s="2"/>
      <c r="M146" s="2"/>
      <c r="N146" s="2"/>
      <c r="O146" s="2"/>
      <c r="P146" s="2"/>
      <c r="Q146" s="2"/>
    </row>
    <row r="147" spans="1:26" ht="15.75" x14ac:dyDescent="0.25">
      <c r="A147" s="202"/>
      <c r="B147" s="175"/>
      <c r="C147" s="206"/>
      <c r="D147" s="4" t="s">
        <v>26</v>
      </c>
      <c r="E147" s="28" t="e">
        <f>'Отчет за 2019'!#REF!-#REF!</f>
        <v>#REF!</v>
      </c>
      <c r="F147" s="28" t="e">
        <f>'Отчет за 2019'!#REF!-#REF!</f>
        <v>#REF!</v>
      </c>
      <c r="G147" s="28" t="e">
        <f>'Отчет за 2019'!#REF!-#REF!</f>
        <v>#REF!</v>
      </c>
      <c r="H147" s="28" t="e">
        <f>'Отчет за 2019'!#REF!-#REF!</f>
        <v>#REF!</v>
      </c>
      <c r="I147" s="28" t="e">
        <f>'Отчет за 2019'!#REF!-#REF!</f>
        <v>#REF!</v>
      </c>
      <c r="J147" s="27"/>
      <c r="K147" s="2"/>
      <c r="L147" s="2"/>
      <c r="M147" s="2"/>
      <c r="N147" s="2"/>
      <c r="O147" s="2"/>
      <c r="P147" s="2"/>
      <c r="Q147" s="2"/>
    </row>
    <row r="148" spans="1:26" ht="16.5" thickBot="1" x14ac:dyDescent="0.3">
      <c r="A148" s="203"/>
      <c r="B148" s="204"/>
      <c r="C148" s="207"/>
      <c r="D148" s="14" t="s">
        <v>27</v>
      </c>
      <c r="E148" s="28" t="e">
        <f>'Отчет за 2019'!K36-#REF!</f>
        <v>#REF!</v>
      </c>
      <c r="F148" s="28" t="e">
        <f>'Отчет за 2019'!L36-#REF!</f>
        <v>#REF!</v>
      </c>
      <c r="G148" s="28" t="e">
        <f>'Отчет за 2019'!M36-#REF!</f>
        <v>#REF!</v>
      </c>
      <c r="H148" s="28" t="e">
        <f>'Отчет за 2019'!N36-#REF!</f>
        <v>#REF!</v>
      </c>
      <c r="I148" s="28" t="e">
        <f>'Отчет за 2019'!O36-#REF!</f>
        <v>#REF!</v>
      </c>
      <c r="J148" s="27"/>
      <c r="K148" s="2"/>
      <c r="L148" s="2"/>
      <c r="M148" s="2"/>
      <c r="N148" s="2"/>
      <c r="O148" s="2"/>
      <c r="P148" s="2"/>
      <c r="Q148" s="2"/>
    </row>
    <row r="149" spans="1:26" x14ac:dyDescent="0.25">
      <c r="A149" s="201" t="s">
        <v>110</v>
      </c>
      <c r="B149" s="174" t="s">
        <v>50</v>
      </c>
      <c r="C149" s="205" t="s">
        <v>23</v>
      </c>
      <c r="D149" s="8">
        <v>2019</v>
      </c>
      <c r="E149" s="28" t="e">
        <f>'Отчет за 2019'!#REF!-#REF!</f>
        <v>#REF!</v>
      </c>
      <c r="F149" s="28" t="e">
        <f>'Отчет за 2019'!#REF!-#REF!</f>
        <v>#REF!</v>
      </c>
      <c r="G149" s="28" t="e">
        <f>'Отчет за 2019'!#REF!-#REF!</f>
        <v>#REF!</v>
      </c>
      <c r="H149" s="28" t="e">
        <f>'Отчет за 2019'!#REF!-#REF!</f>
        <v>#REF!</v>
      </c>
      <c r="I149" s="28" t="e">
        <f>'Отчет за 2019'!#REF!-#REF!</f>
        <v>#REF!</v>
      </c>
      <c r="J149" s="222" t="s">
        <v>173</v>
      </c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</row>
    <row r="150" spans="1:26" ht="15.75" x14ac:dyDescent="0.25">
      <c r="A150" s="202"/>
      <c r="B150" s="175"/>
      <c r="C150" s="206"/>
      <c r="D150" s="4">
        <v>2020</v>
      </c>
      <c r="E150" s="28" t="e">
        <f>'Отчет за 2019'!#REF!-#REF!</f>
        <v>#REF!</v>
      </c>
      <c r="F150" s="28" t="e">
        <f>'Отчет за 2019'!#REF!-#REF!</f>
        <v>#REF!</v>
      </c>
      <c r="G150" s="28" t="e">
        <f>'Отчет за 2019'!#REF!-#REF!</f>
        <v>#REF!</v>
      </c>
      <c r="H150" s="28" t="e">
        <f>'Отчет за 2019'!#REF!-#REF!</f>
        <v>#REF!</v>
      </c>
      <c r="I150" s="28" t="e">
        <f>'Отчет за 2019'!#REF!-#REF!</f>
        <v>#REF!</v>
      </c>
      <c r="J150" s="27"/>
      <c r="K150" s="2"/>
      <c r="L150" s="2"/>
      <c r="M150" s="2"/>
      <c r="N150" s="2"/>
      <c r="O150" s="2"/>
      <c r="P150" s="2"/>
      <c r="Q150" s="2"/>
    </row>
    <row r="151" spans="1:26" ht="15.75" x14ac:dyDescent="0.25">
      <c r="A151" s="202"/>
      <c r="B151" s="175"/>
      <c r="C151" s="206"/>
      <c r="D151" s="4">
        <v>2021</v>
      </c>
      <c r="E151" s="28" t="e">
        <f>'Отчет за 2019'!#REF!-#REF!</f>
        <v>#REF!</v>
      </c>
      <c r="F151" s="28" t="e">
        <f>'Отчет за 2019'!#REF!-#REF!</f>
        <v>#REF!</v>
      </c>
      <c r="G151" s="28" t="e">
        <f>'Отчет за 2019'!#REF!-#REF!</f>
        <v>#REF!</v>
      </c>
      <c r="H151" s="28" t="e">
        <f>'Отчет за 2019'!#REF!-#REF!</f>
        <v>#REF!</v>
      </c>
      <c r="I151" s="28" t="e">
        <f>'Отчет за 2019'!#REF!-#REF!</f>
        <v>#REF!</v>
      </c>
      <c r="J151" s="27"/>
      <c r="K151" s="2"/>
      <c r="L151" s="2"/>
      <c r="M151" s="2"/>
      <c r="N151" s="2"/>
      <c r="O151" s="2"/>
      <c r="P151" s="2"/>
      <c r="Q151" s="2"/>
    </row>
    <row r="152" spans="1:26" ht="15.75" x14ac:dyDescent="0.25">
      <c r="A152" s="202"/>
      <c r="B152" s="175"/>
      <c r="C152" s="206"/>
      <c r="D152" s="4">
        <v>2022</v>
      </c>
      <c r="E152" s="28" t="e">
        <f>'Отчет за 2019'!#REF!-#REF!</f>
        <v>#REF!</v>
      </c>
      <c r="F152" s="28" t="e">
        <f>'Отчет за 2019'!#REF!-#REF!</f>
        <v>#REF!</v>
      </c>
      <c r="G152" s="28" t="e">
        <f>'Отчет за 2019'!#REF!-#REF!</f>
        <v>#REF!</v>
      </c>
      <c r="H152" s="28" t="e">
        <f>'Отчет за 2019'!#REF!-#REF!</f>
        <v>#REF!</v>
      </c>
      <c r="I152" s="28" t="e">
        <f>'Отчет за 2019'!#REF!-#REF!</f>
        <v>#REF!</v>
      </c>
      <c r="J152" s="27"/>
      <c r="K152" s="2"/>
      <c r="L152" s="2"/>
      <c r="M152" s="2"/>
      <c r="N152" s="2"/>
      <c r="O152" s="2"/>
      <c r="P152" s="2"/>
      <c r="Q152" s="2"/>
    </row>
    <row r="153" spans="1:26" ht="15.75" x14ac:dyDescent="0.25">
      <c r="A153" s="202"/>
      <c r="B153" s="175"/>
      <c r="C153" s="206"/>
      <c r="D153" s="4">
        <v>2023</v>
      </c>
      <c r="E153" s="28" t="e">
        <f>'Отчет за 2019'!#REF!-#REF!</f>
        <v>#REF!</v>
      </c>
      <c r="F153" s="28" t="e">
        <f>'Отчет за 2019'!#REF!-#REF!</f>
        <v>#REF!</v>
      </c>
      <c r="G153" s="28" t="e">
        <f>'Отчет за 2019'!#REF!-#REF!</f>
        <v>#REF!</v>
      </c>
      <c r="H153" s="28" t="e">
        <f>'Отчет за 2019'!#REF!-#REF!</f>
        <v>#REF!</v>
      </c>
      <c r="I153" s="28" t="e">
        <f>'Отчет за 2019'!#REF!-#REF!</f>
        <v>#REF!</v>
      </c>
      <c r="J153" s="27"/>
      <c r="K153" s="2"/>
      <c r="L153" s="2"/>
      <c r="M153" s="2"/>
      <c r="N153" s="2"/>
      <c r="O153" s="2"/>
      <c r="P153" s="2"/>
      <c r="Q153" s="2"/>
    </row>
    <row r="154" spans="1:26" ht="15.75" x14ac:dyDescent="0.25">
      <c r="A154" s="202"/>
      <c r="B154" s="175"/>
      <c r="C154" s="206"/>
      <c r="D154" s="4" t="s">
        <v>26</v>
      </c>
      <c r="E154" s="28" t="e">
        <f>'Отчет за 2019'!#REF!-#REF!</f>
        <v>#REF!</v>
      </c>
      <c r="F154" s="28" t="e">
        <f>'Отчет за 2019'!#REF!-#REF!</f>
        <v>#REF!</v>
      </c>
      <c r="G154" s="28" t="e">
        <f>'Отчет за 2019'!#REF!-#REF!</f>
        <v>#REF!</v>
      </c>
      <c r="H154" s="28" t="e">
        <f>'Отчет за 2019'!#REF!-#REF!</f>
        <v>#REF!</v>
      </c>
      <c r="I154" s="28" t="e">
        <f>'Отчет за 2019'!#REF!-#REF!</f>
        <v>#REF!</v>
      </c>
      <c r="J154" s="27"/>
      <c r="K154" s="2"/>
      <c r="L154" s="2"/>
      <c r="M154" s="2"/>
      <c r="N154" s="2"/>
      <c r="O154" s="2"/>
      <c r="P154" s="2"/>
      <c r="Q154" s="2"/>
    </row>
    <row r="155" spans="1:26" ht="16.5" thickBot="1" x14ac:dyDescent="0.3">
      <c r="A155" s="203"/>
      <c r="B155" s="204"/>
      <c r="C155" s="207"/>
      <c r="D155" s="14" t="s">
        <v>27</v>
      </c>
      <c r="E155" s="28" t="e">
        <f>'Отчет за 2019'!K37-#REF!</f>
        <v>#REF!</v>
      </c>
      <c r="F155" s="28" t="e">
        <f>'Отчет за 2019'!L37-#REF!</f>
        <v>#REF!</v>
      </c>
      <c r="G155" s="28" t="e">
        <f>'Отчет за 2019'!M37-#REF!</f>
        <v>#REF!</v>
      </c>
      <c r="H155" s="28" t="e">
        <f>'Отчет за 2019'!N37-#REF!</f>
        <v>#REF!</v>
      </c>
      <c r="I155" s="28" t="e">
        <f>'Отчет за 2019'!O37-#REF!</f>
        <v>#REF!</v>
      </c>
      <c r="J155" s="27"/>
      <c r="K155" s="2"/>
      <c r="L155" s="2"/>
      <c r="M155" s="2"/>
      <c r="N155" s="2"/>
      <c r="O155" s="2"/>
      <c r="P155" s="2"/>
      <c r="Q155" s="2"/>
    </row>
    <row r="156" spans="1:26" x14ac:dyDescent="0.25">
      <c r="A156" s="201" t="s">
        <v>111</v>
      </c>
      <c r="B156" s="174" t="s">
        <v>51</v>
      </c>
      <c r="C156" s="205" t="s">
        <v>23</v>
      </c>
      <c r="D156" s="8">
        <v>2019</v>
      </c>
      <c r="E156" s="28" t="e">
        <f>'Отчет за 2019'!#REF!-#REF!</f>
        <v>#REF!</v>
      </c>
      <c r="F156" s="28" t="e">
        <f>'Отчет за 2019'!#REF!-#REF!</f>
        <v>#REF!</v>
      </c>
      <c r="G156" s="28" t="e">
        <f>'Отчет за 2019'!#REF!-#REF!</f>
        <v>#REF!</v>
      </c>
      <c r="H156" s="28" t="e">
        <f>'Отчет за 2019'!#REF!-#REF!</f>
        <v>#REF!</v>
      </c>
      <c r="I156" s="28" t="e">
        <f>'Отчет за 2019'!#REF!-#REF!</f>
        <v>#REF!</v>
      </c>
      <c r="J156" s="222" t="s">
        <v>182</v>
      </c>
      <c r="K156" s="223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</row>
    <row r="157" spans="1:26" ht="15.75" x14ac:dyDescent="0.25">
      <c r="A157" s="202"/>
      <c r="B157" s="175"/>
      <c r="C157" s="206"/>
      <c r="D157" s="4">
        <v>2020</v>
      </c>
      <c r="E157" s="28" t="e">
        <f>'Отчет за 2019'!#REF!-#REF!</f>
        <v>#REF!</v>
      </c>
      <c r="F157" s="28" t="e">
        <f>'Отчет за 2019'!#REF!-#REF!</f>
        <v>#REF!</v>
      </c>
      <c r="G157" s="28" t="e">
        <f>'Отчет за 2019'!#REF!-#REF!</f>
        <v>#REF!</v>
      </c>
      <c r="H157" s="28" t="e">
        <f>'Отчет за 2019'!#REF!-#REF!</f>
        <v>#REF!</v>
      </c>
      <c r="I157" s="28" t="e">
        <f>'Отчет за 2019'!#REF!-#REF!</f>
        <v>#REF!</v>
      </c>
      <c r="J157" s="27"/>
      <c r="K157" s="2"/>
      <c r="L157" s="2"/>
      <c r="M157" s="2"/>
      <c r="N157" s="2"/>
      <c r="O157" s="2"/>
      <c r="P157" s="2"/>
      <c r="Q157" s="2"/>
    </row>
    <row r="158" spans="1:26" ht="15.75" x14ac:dyDescent="0.25">
      <c r="A158" s="202"/>
      <c r="B158" s="175"/>
      <c r="C158" s="206"/>
      <c r="D158" s="4">
        <v>2021</v>
      </c>
      <c r="E158" s="28" t="e">
        <f>'Отчет за 2019'!#REF!-#REF!</f>
        <v>#REF!</v>
      </c>
      <c r="F158" s="28" t="e">
        <f>'Отчет за 2019'!#REF!-#REF!</f>
        <v>#REF!</v>
      </c>
      <c r="G158" s="28" t="e">
        <f>'Отчет за 2019'!#REF!-#REF!</f>
        <v>#REF!</v>
      </c>
      <c r="H158" s="28" t="e">
        <f>'Отчет за 2019'!#REF!-#REF!</f>
        <v>#REF!</v>
      </c>
      <c r="I158" s="28" t="e">
        <f>'Отчет за 2019'!#REF!-#REF!</f>
        <v>#REF!</v>
      </c>
      <c r="J158" s="27"/>
      <c r="K158" s="2"/>
      <c r="L158" s="2"/>
      <c r="M158" s="2"/>
      <c r="N158" s="2"/>
      <c r="O158" s="2"/>
      <c r="P158" s="2"/>
      <c r="Q158" s="2"/>
    </row>
    <row r="159" spans="1:26" ht="15.75" x14ac:dyDescent="0.25">
      <c r="A159" s="202"/>
      <c r="B159" s="175"/>
      <c r="C159" s="206"/>
      <c r="D159" s="4">
        <v>2022</v>
      </c>
      <c r="E159" s="28" t="e">
        <f>'Отчет за 2019'!#REF!-#REF!</f>
        <v>#REF!</v>
      </c>
      <c r="F159" s="28" t="e">
        <f>'Отчет за 2019'!#REF!-#REF!</f>
        <v>#REF!</v>
      </c>
      <c r="G159" s="28" t="e">
        <f>'Отчет за 2019'!#REF!-#REF!</f>
        <v>#REF!</v>
      </c>
      <c r="H159" s="28" t="e">
        <f>'Отчет за 2019'!#REF!-#REF!</f>
        <v>#REF!</v>
      </c>
      <c r="I159" s="28" t="e">
        <f>'Отчет за 2019'!#REF!-#REF!</f>
        <v>#REF!</v>
      </c>
      <c r="J159" s="27"/>
      <c r="K159" s="2"/>
      <c r="L159" s="2"/>
      <c r="M159" s="2"/>
      <c r="N159" s="2"/>
      <c r="O159" s="2"/>
      <c r="P159" s="2"/>
      <c r="Q159" s="2"/>
    </row>
    <row r="160" spans="1:26" ht="15.75" x14ac:dyDescent="0.25">
      <c r="A160" s="202"/>
      <c r="B160" s="175"/>
      <c r="C160" s="206"/>
      <c r="D160" s="4">
        <v>2023</v>
      </c>
      <c r="E160" s="28" t="e">
        <f>'Отчет за 2019'!#REF!-#REF!</f>
        <v>#REF!</v>
      </c>
      <c r="F160" s="28" t="e">
        <f>'Отчет за 2019'!#REF!-#REF!</f>
        <v>#REF!</v>
      </c>
      <c r="G160" s="28" t="e">
        <f>'Отчет за 2019'!#REF!-#REF!</f>
        <v>#REF!</v>
      </c>
      <c r="H160" s="28" t="e">
        <f>'Отчет за 2019'!#REF!-#REF!</f>
        <v>#REF!</v>
      </c>
      <c r="I160" s="28" t="e">
        <f>'Отчет за 2019'!#REF!-#REF!</f>
        <v>#REF!</v>
      </c>
      <c r="J160" s="27"/>
      <c r="K160" s="2"/>
      <c r="L160" s="2"/>
      <c r="M160" s="2"/>
      <c r="N160" s="2"/>
      <c r="O160" s="2"/>
      <c r="P160" s="2"/>
      <c r="Q160" s="2"/>
    </row>
    <row r="161" spans="1:17" ht="15.75" x14ac:dyDescent="0.25">
      <c r="A161" s="202"/>
      <c r="B161" s="175"/>
      <c r="C161" s="206"/>
      <c r="D161" s="4" t="s">
        <v>26</v>
      </c>
      <c r="E161" s="28" t="e">
        <f>'Отчет за 2019'!#REF!-#REF!</f>
        <v>#REF!</v>
      </c>
      <c r="F161" s="28" t="e">
        <f>'Отчет за 2019'!#REF!-#REF!</f>
        <v>#REF!</v>
      </c>
      <c r="G161" s="28" t="e">
        <f>'Отчет за 2019'!#REF!-#REF!</f>
        <v>#REF!</v>
      </c>
      <c r="H161" s="28" t="e">
        <f>'Отчет за 2019'!#REF!-#REF!</f>
        <v>#REF!</v>
      </c>
      <c r="I161" s="28" t="e">
        <f>'Отчет за 2019'!#REF!-#REF!</f>
        <v>#REF!</v>
      </c>
      <c r="J161" s="27"/>
      <c r="K161" s="2"/>
      <c r="L161" s="2"/>
      <c r="M161" s="2"/>
      <c r="N161" s="2"/>
      <c r="O161" s="2"/>
      <c r="P161" s="2"/>
      <c r="Q161" s="2"/>
    </row>
    <row r="162" spans="1:17" ht="16.5" thickBot="1" x14ac:dyDescent="0.3">
      <c r="A162" s="219"/>
      <c r="B162" s="236"/>
      <c r="C162" s="237"/>
      <c r="D162" s="11" t="s">
        <v>27</v>
      </c>
      <c r="E162" s="28" t="e">
        <f>'Отчет за 2019'!K38-#REF!</f>
        <v>#REF!</v>
      </c>
      <c r="F162" s="28" t="e">
        <f>'Отчет за 2019'!L38-#REF!</f>
        <v>#REF!</v>
      </c>
      <c r="G162" s="28" t="e">
        <f>'Отчет за 2019'!M38-#REF!</f>
        <v>#REF!</v>
      </c>
      <c r="H162" s="28" t="e">
        <f>'Отчет за 2019'!N38-#REF!</f>
        <v>#REF!</v>
      </c>
      <c r="I162" s="28" t="e">
        <f>'Отчет за 2019'!O38-#REF!</f>
        <v>#REF!</v>
      </c>
      <c r="J162" s="27"/>
      <c r="K162" s="2"/>
      <c r="L162" s="2"/>
      <c r="M162" s="2"/>
      <c r="N162" s="2"/>
      <c r="O162" s="2"/>
      <c r="P162" s="2"/>
      <c r="Q162" s="2"/>
    </row>
    <row r="163" spans="1:17" ht="15.75" x14ac:dyDescent="0.25">
      <c r="A163" s="201" t="s">
        <v>112</v>
      </c>
      <c r="B163" s="174" t="s">
        <v>52</v>
      </c>
      <c r="C163" s="205" t="s">
        <v>23</v>
      </c>
      <c r="D163" s="20">
        <v>2019</v>
      </c>
      <c r="E163" s="28" t="e">
        <f>'Отчет за 2019'!#REF!-#REF!</f>
        <v>#REF!</v>
      </c>
      <c r="F163" s="28" t="e">
        <f>'Отчет за 2019'!#REF!-#REF!</f>
        <v>#REF!</v>
      </c>
      <c r="G163" s="28" t="e">
        <f>'Отчет за 2019'!#REF!-#REF!</f>
        <v>#REF!</v>
      </c>
      <c r="H163" s="28" t="e">
        <f>'Отчет за 2019'!#REF!-#REF!</f>
        <v>#REF!</v>
      </c>
      <c r="I163" s="28" t="e">
        <f>'Отчет за 2019'!#REF!-#REF!</f>
        <v>#REF!</v>
      </c>
      <c r="J163" s="27"/>
      <c r="K163" s="2"/>
      <c r="L163" s="2"/>
      <c r="M163" s="2"/>
      <c r="N163" s="2"/>
      <c r="O163" s="2"/>
      <c r="P163" s="2"/>
      <c r="Q163" s="2"/>
    </row>
    <row r="164" spans="1:17" ht="15.75" x14ac:dyDescent="0.25">
      <c r="A164" s="202"/>
      <c r="B164" s="175"/>
      <c r="C164" s="206"/>
      <c r="D164" s="21">
        <v>2020</v>
      </c>
      <c r="E164" s="28" t="e">
        <f>'Отчет за 2019'!#REF!-#REF!</f>
        <v>#REF!</v>
      </c>
      <c r="F164" s="28" t="e">
        <f>'Отчет за 2019'!#REF!-#REF!</f>
        <v>#REF!</v>
      </c>
      <c r="G164" s="28" t="e">
        <f>'Отчет за 2019'!#REF!-#REF!</f>
        <v>#REF!</v>
      </c>
      <c r="H164" s="28" t="e">
        <f>'Отчет за 2019'!#REF!-#REF!</f>
        <v>#REF!</v>
      </c>
      <c r="I164" s="28" t="e">
        <f>'Отчет за 2019'!#REF!-#REF!</f>
        <v>#REF!</v>
      </c>
      <c r="J164" s="27"/>
      <c r="K164" s="2"/>
      <c r="L164" s="2"/>
      <c r="M164" s="2"/>
      <c r="N164" s="2"/>
      <c r="O164" s="2"/>
      <c r="P164" s="2"/>
      <c r="Q164" s="2"/>
    </row>
    <row r="165" spans="1:17" ht="15.75" x14ac:dyDescent="0.25">
      <c r="A165" s="202"/>
      <c r="B165" s="175"/>
      <c r="C165" s="206"/>
      <c r="D165" s="21">
        <v>2021</v>
      </c>
      <c r="E165" s="28" t="e">
        <f>'Отчет за 2019'!#REF!-#REF!</f>
        <v>#REF!</v>
      </c>
      <c r="F165" s="28" t="e">
        <f>'Отчет за 2019'!#REF!-#REF!</f>
        <v>#REF!</v>
      </c>
      <c r="G165" s="28" t="e">
        <f>'Отчет за 2019'!#REF!-#REF!</f>
        <v>#REF!</v>
      </c>
      <c r="H165" s="28" t="e">
        <f>'Отчет за 2019'!#REF!-#REF!</f>
        <v>#REF!</v>
      </c>
      <c r="I165" s="28" t="e">
        <f>'Отчет за 2019'!#REF!-#REF!</f>
        <v>#REF!</v>
      </c>
      <c r="J165" s="27"/>
      <c r="K165" s="2"/>
      <c r="L165" s="2"/>
      <c r="M165" s="2"/>
      <c r="N165" s="2"/>
      <c r="O165" s="2"/>
      <c r="P165" s="2"/>
      <c r="Q165" s="2"/>
    </row>
    <row r="166" spans="1:17" ht="15.75" x14ac:dyDescent="0.25">
      <c r="A166" s="202"/>
      <c r="B166" s="175"/>
      <c r="C166" s="206"/>
      <c r="D166" s="21">
        <v>2022</v>
      </c>
      <c r="E166" s="28" t="e">
        <f>'Отчет за 2019'!#REF!-#REF!</f>
        <v>#REF!</v>
      </c>
      <c r="F166" s="28" t="e">
        <f>'Отчет за 2019'!#REF!-#REF!</f>
        <v>#REF!</v>
      </c>
      <c r="G166" s="28" t="e">
        <f>'Отчет за 2019'!#REF!-#REF!</f>
        <v>#REF!</v>
      </c>
      <c r="H166" s="28" t="e">
        <f>'Отчет за 2019'!#REF!-#REF!</f>
        <v>#REF!</v>
      </c>
      <c r="I166" s="28" t="e">
        <f>'Отчет за 2019'!#REF!-#REF!</f>
        <v>#REF!</v>
      </c>
      <c r="J166" s="27"/>
      <c r="K166" s="2"/>
      <c r="L166" s="2"/>
      <c r="M166" s="2"/>
      <c r="N166" s="2"/>
      <c r="O166" s="2"/>
      <c r="P166" s="2"/>
      <c r="Q166" s="2"/>
    </row>
    <row r="167" spans="1:17" ht="15.75" x14ac:dyDescent="0.25">
      <c r="A167" s="202"/>
      <c r="B167" s="175"/>
      <c r="C167" s="206"/>
      <c r="D167" s="21">
        <v>2023</v>
      </c>
      <c r="E167" s="28" t="e">
        <f>'Отчет за 2019'!#REF!-#REF!</f>
        <v>#REF!</v>
      </c>
      <c r="F167" s="28" t="e">
        <f>'Отчет за 2019'!#REF!-#REF!</f>
        <v>#REF!</v>
      </c>
      <c r="G167" s="28" t="e">
        <f>'Отчет за 2019'!#REF!-#REF!</f>
        <v>#REF!</v>
      </c>
      <c r="H167" s="28" t="e">
        <f>'Отчет за 2019'!#REF!-#REF!</f>
        <v>#REF!</v>
      </c>
      <c r="I167" s="28" t="e">
        <f>'Отчет за 2019'!#REF!-#REF!</f>
        <v>#REF!</v>
      </c>
      <c r="J167" s="27"/>
      <c r="K167" s="2"/>
      <c r="L167" s="2"/>
      <c r="M167" s="2"/>
      <c r="N167" s="2"/>
      <c r="O167" s="2"/>
      <c r="P167" s="2"/>
      <c r="Q167" s="2"/>
    </row>
    <row r="168" spans="1:17" ht="15.75" x14ac:dyDescent="0.25">
      <c r="A168" s="202"/>
      <c r="B168" s="175"/>
      <c r="C168" s="206"/>
      <c r="D168" s="21" t="s">
        <v>26</v>
      </c>
      <c r="E168" s="28" t="e">
        <f>'Отчет за 2019'!#REF!-#REF!</f>
        <v>#REF!</v>
      </c>
      <c r="F168" s="28" t="e">
        <f>'Отчет за 2019'!#REF!-#REF!</f>
        <v>#REF!</v>
      </c>
      <c r="G168" s="28" t="e">
        <f>'Отчет за 2019'!#REF!-#REF!</f>
        <v>#REF!</v>
      </c>
      <c r="H168" s="28" t="e">
        <f>'Отчет за 2019'!#REF!-#REF!</f>
        <v>#REF!</v>
      </c>
      <c r="I168" s="28" t="e">
        <f>'Отчет за 2019'!#REF!-#REF!</f>
        <v>#REF!</v>
      </c>
      <c r="J168" s="27"/>
      <c r="K168" s="2"/>
      <c r="L168" s="2"/>
      <c r="M168" s="2"/>
      <c r="N168" s="2"/>
      <c r="O168" s="2"/>
      <c r="P168" s="2"/>
      <c r="Q168" s="2"/>
    </row>
    <row r="169" spans="1:17" ht="16.5" thickBot="1" x14ac:dyDescent="0.3">
      <c r="A169" s="203"/>
      <c r="B169" s="204"/>
      <c r="C169" s="207"/>
      <c r="D169" s="22" t="s">
        <v>27</v>
      </c>
      <c r="E169" s="28" t="e">
        <f>'Отчет за 2019'!K39-#REF!</f>
        <v>#REF!</v>
      </c>
      <c r="F169" s="28" t="e">
        <f>'Отчет за 2019'!L39-#REF!</f>
        <v>#REF!</v>
      </c>
      <c r="G169" s="28" t="e">
        <f>'Отчет за 2019'!M39-#REF!</f>
        <v>#REF!</v>
      </c>
      <c r="H169" s="28" t="e">
        <f>'Отчет за 2019'!N39-#REF!</f>
        <v>#REF!</v>
      </c>
      <c r="I169" s="28" t="e">
        <f>'Отчет за 2019'!O39-#REF!</f>
        <v>#REF!</v>
      </c>
      <c r="J169" s="27"/>
      <c r="K169" s="2"/>
      <c r="L169" s="2"/>
      <c r="M169" s="2"/>
      <c r="N169" s="2"/>
      <c r="O169" s="2"/>
      <c r="P169" s="2"/>
      <c r="Q169" s="2"/>
    </row>
    <row r="170" spans="1:17" ht="15.75" x14ac:dyDescent="0.25">
      <c r="A170" s="201" t="s">
        <v>113</v>
      </c>
      <c r="B170" s="174" t="s">
        <v>53</v>
      </c>
      <c r="C170" s="205" t="s">
        <v>23</v>
      </c>
      <c r="D170" s="8">
        <v>2019</v>
      </c>
      <c r="E170" s="28" t="e">
        <f>'Отчет за 2019'!#REF!-#REF!</f>
        <v>#REF!</v>
      </c>
      <c r="F170" s="28" t="e">
        <f>'Отчет за 2019'!#REF!-#REF!</f>
        <v>#REF!</v>
      </c>
      <c r="G170" s="28" t="e">
        <f>'Отчет за 2019'!#REF!-#REF!</f>
        <v>#REF!</v>
      </c>
      <c r="H170" s="28" t="e">
        <f>'Отчет за 2019'!#REF!-#REF!</f>
        <v>#REF!</v>
      </c>
      <c r="I170" s="28" t="e">
        <f>'Отчет за 2019'!#REF!-#REF!</f>
        <v>#REF!</v>
      </c>
      <c r="J170" s="27"/>
      <c r="K170" s="2"/>
      <c r="L170" s="2"/>
      <c r="M170" s="2"/>
      <c r="N170" s="2"/>
      <c r="O170" s="2"/>
      <c r="P170" s="2"/>
      <c r="Q170" s="2"/>
    </row>
    <row r="171" spans="1:17" ht="15.75" x14ac:dyDescent="0.25">
      <c r="A171" s="202"/>
      <c r="B171" s="175"/>
      <c r="C171" s="206"/>
      <c r="D171" s="4">
        <v>2020</v>
      </c>
      <c r="E171" s="28" t="e">
        <f>'Отчет за 2019'!#REF!-#REF!</f>
        <v>#REF!</v>
      </c>
      <c r="F171" s="28" t="e">
        <f>'Отчет за 2019'!#REF!-#REF!</f>
        <v>#REF!</v>
      </c>
      <c r="G171" s="28" t="e">
        <f>'Отчет за 2019'!#REF!-#REF!</f>
        <v>#REF!</v>
      </c>
      <c r="H171" s="28" t="e">
        <f>'Отчет за 2019'!#REF!-#REF!</f>
        <v>#REF!</v>
      </c>
      <c r="I171" s="28" t="e">
        <f>'Отчет за 2019'!#REF!-#REF!</f>
        <v>#REF!</v>
      </c>
      <c r="J171" s="27"/>
      <c r="K171" s="2"/>
      <c r="L171" s="2"/>
      <c r="M171" s="2"/>
      <c r="N171" s="2"/>
      <c r="O171" s="2"/>
      <c r="P171" s="2"/>
      <c r="Q171" s="2"/>
    </row>
    <row r="172" spans="1:17" ht="15.75" x14ac:dyDescent="0.25">
      <c r="A172" s="202"/>
      <c r="B172" s="175"/>
      <c r="C172" s="206"/>
      <c r="D172" s="4">
        <v>2021</v>
      </c>
      <c r="E172" s="28" t="e">
        <f>'Отчет за 2019'!#REF!-#REF!</f>
        <v>#REF!</v>
      </c>
      <c r="F172" s="28" t="e">
        <f>'Отчет за 2019'!#REF!-#REF!</f>
        <v>#REF!</v>
      </c>
      <c r="G172" s="28" t="e">
        <f>'Отчет за 2019'!#REF!-#REF!</f>
        <v>#REF!</v>
      </c>
      <c r="H172" s="28" t="e">
        <f>'Отчет за 2019'!#REF!-#REF!</f>
        <v>#REF!</v>
      </c>
      <c r="I172" s="28" t="e">
        <f>'Отчет за 2019'!#REF!-#REF!</f>
        <v>#REF!</v>
      </c>
      <c r="J172" s="27"/>
      <c r="K172" s="2"/>
      <c r="L172" s="2"/>
      <c r="M172" s="2"/>
      <c r="N172" s="2"/>
      <c r="O172" s="2"/>
      <c r="P172" s="2"/>
      <c r="Q172" s="2"/>
    </row>
    <row r="173" spans="1:17" ht="15.75" x14ac:dyDescent="0.25">
      <c r="A173" s="202"/>
      <c r="B173" s="175"/>
      <c r="C173" s="206"/>
      <c r="D173" s="4">
        <v>2022</v>
      </c>
      <c r="E173" s="28" t="e">
        <f>'Отчет за 2019'!#REF!-#REF!</f>
        <v>#REF!</v>
      </c>
      <c r="F173" s="28" t="e">
        <f>'Отчет за 2019'!#REF!-#REF!</f>
        <v>#REF!</v>
      </c>
      <c r="G173" s="28" t="e">
        <f>'Отчет за 2019'!#REF!-#REF!</f>
        <v>#REF!</v>
      </c>
      <c r="H173" s="28" t="e">
        <f>'Отчет за 2019'!#REF!-#REF!</f>
        <v>#REF!</v>
      </c>
      <c r="I173" s="28" t="e">
        <f>'Отчет за 2019'!#REF!-#REF!</f>
        <v>#REF!</v>
      </c>
      <c r="J173" s="27"/>
      <c r="K173" s="2"/>
      <c r="L173" s="2"/>
      <c r="M173" s="2"/>
      <c r="N173" s="2"/>
      <c r="O173" s="2"/>
      <c r="P173" s="2"/>
      <c r="Q173" s="2"/>
    </row>
    <row r="174" spans="1:17" ht="15.75" x14ac:dyDescent="0.25">
      <c r="A174" s="202"/>
      <c r="B174" s="175"/>
      <c r="C174" s="206"/>
      <c r="D174" s="4">
        <v>2023</v>
      </c>
      <c r="E174" s="28" t="e">
        <f>'Отчет за 2019'!#REF!-#REF!</f>
        <v>#REF!</v>
      </c>
      <c r="F174" s="28" t="e">
        <f>'Отчет за 2019'!#REF!-#REF!</f>
        <v>#REF!</v>
      </c>
      <c r="G174" s="28" t="e">
        <f>'Отчет за 2019'!#REF!-#REF!</f>
        <v>#REF!</v>
      </c>
      <c r="H174" s="28" t="e">
        <f>'Отчет за 2019'!#REF!-#REF!</f>
        <v>#REF!</v>
      </c>
      <c r="I174" s="28" t="e">
        <f>'Отчет за 2019'!#REF!-#REF!</f>
        <v>#REF!</v>
      </c>
      <c r="J174" s="27"/>
      <c r="K174" s="2"/>
      <c r="L174" s="2"/>
      <c r="M174" s="2"/>
      <c r="N174" s="2"/>
      <c r="O174" s="2"/>
      <c r="P174" s="2"/>
      <c r="Q174" s="2"/>
    </row>
    <row r="175" spans="1:17" ht="15.75" x14ac:dyDescent="0.25">
      <c r="A175" s="202"/>
      <c r="B175" s="175"/>
      <c r="C175" s="206"/>
      <c r="D175" s="4" t="s">
        <v>26</v>
      </c>
      <c r="E175" s="28" t="e">
        <f>'Отчет за 2019'!#REF!-#REF!</f>
        <v>#REF!</v>
      </c>
      <c r="F175" s="28" t="e">
        <f>'Отчет за 2019'!#REF!-#REF!</f>
        <v>#REF!</v>
      </c>
      <c r="G175" s="28" t="e">
        <f>'Отчет за 2019'!#REF!-#REF!</f>
        <v>#REF!</v>
      </c>
      <c r="H175" s="28" t="e">
        <f>'Отчет за 2019'!#REF!-#REF!</f>
        <v>#REF!</v>
      </c>
      <c r="I175" s="28" t="e">
        <f>'Отчет за 2019'!#REF!-#REF!</f>
        <v>#REF!</v>
      </c>
      <c r="J175" s="27"/>
      <c r="K175" s="2"/>
      <c r="L175" s="2"/>
      <c r="M175" s="2"/>
      <c r="N175" s="2"/>
      <c r="O175" s="2"/>
      <c r="P175" s="2"/>
      <c r="Q175" s="2"/>
    </row>
    <row r="176" spans="1:17" ht="16.5" thickBot="1" x14ac:dyDescent="0.3">
      <c r="A176" s="203"/>
      <c r="B176" s="204"/>
      <c r="C176" s="207"/>
      <c r="D176" s="14" t="s">
        <v>27</v>
      </c>
      <c r="E176" s="28" t="e">
        <f>'Отчет за 2019'!K40-#REF!</f>
        <v>#REF!</v>
      </c>
      <c r="F176" s="28" t="e">
        <f>'Отчет за 2019'!L40-#REF!</f>
        <v>#REF!</v>
      </c>
      <c r="G176" s="28" t="e">
        <f>'Отчет за 2019'!M40-#REF!</f>
        <v>#REF!</v>
      </c>
      <c r="H176" s="28" t="e">
        <f>'Отчет за 2019'!N40-#REF!</f>
        <v>#REF!</v>
      </c>
      <c r="I176" s="28" t="e">
        <f>'Отчет за 2019'!O40-#REF!</f>
        <v>#REF!</v>
      </c>
      <c r="J176" s="27"/>
      <c r="K176" s="2"/>
      <c r="L176" s="2"/>
      <c r="M176" s="2"/>
      <c r="N176" s="2"/>
      <c r="O176" s="2"/>
      <c r="P176" s="2"/>
      <c r="Q176" s="2"/>
    </row>
    <row r="177" spans="1:17" ht="15.75" x14ac:dyDescent="0.25">
      <c r="A177" s="201" t="s">
        <v>114</v>
      </c>
      <c r="B177" s="174" t="s">
        <v>54</v>
      </c>
      <c r="C177" s="205" t="s">
        <v>23</v>
      </c>
      <c r="D177" s="8">
        <v>2019</v>
      </c>
      <c r="E177" s="28" t="e">
        <f>'Отчет за 2019'!#REF!-#REF!</f>
        <v>#REF!</v>
      </c>
      <c r="F177" s="28" t="e">
        <f>'Отчет за 2019'!#REF!-#REF!</f>
        <v>#REF!</v>
      </c>
      <c r="G177" s="28" t="e">
        <f>'Отчет за 2019'!#REF!-#REF!</f>
        <v>#REF!</v>
      </c>
      <c r="H177" s="28" t="e">
        <f>'Отчет за 2019'!#REF!-#REF!</f>
        <v>#REF!</v>
      </c>
      <c r="I177" s="28" t="e">
        <f>'Отчет за 2019'!#REF!-#REF!</f>
        <v>#REF!</v>
      </c>
      <c r="J177" s="27"/>
      <c r="K177" s="2"/>
      <c r="L177" s="2"/>
      <c r="M177" s="2"/>
      <c r="N177" s="2"/>
      <c r="O177" s="2"/>
      <c r="P177" s="2"/>
      <c r="Q177" s="2"/>
    </row>
    <row r="178" spans="1:17" ht="15.75" x14ac:dyDescent="0.25">
      <c r="A178" s="202"/>
      <c r="B178" s="175"/>
      <c r="C178" s="206"/>
      <c r="D178" s="4">
        <v>2020</v>
      </c>
      <c r="E178" s="28" t="e">
        <f>'Отчет за 2019'!#REF!-#REF!</f>
        <v>#REF!</v>
      </c>
      <c r="F178" s="28" t="e">
        <f>'Отчет за 2019'!#REF!-#REF!</f>
        <v>#REF!</v>
      </c>
      <c r="G178" s="28" t="e">
        <f>'Отчет за 2019'!#REF!-#REF!</f>
        <v>#REF!</v>
      </c>
      <c r="H178" s="28" t="e">
        <f>'Отчет за 2019'!#REF!-#REF!</f>
        <v>#REF!</v>
      </c>
      <c r="I178" s="28" t="e">
        <f>'Отчет за 2019'!#REF!-#REF!</f>
        <v>#REF!</v>
      </c>
      <c r="J178" s="27"/>
      <c r="K178" s="2"/>
      <c r="L178" s="2"/>
      <c r="M178" s="2"/>
      <c r="N178" s="2"/>
      <c r="O178" s="2"/>
      <c r="P178" s="2"/>
      <c r="Q178" s="2"/>
    </row>
    <row r="179" spans="1:17" ht="15.75" x14ac:dyDescent="0.25">
      <c r="A179" s="202"/>
      <c r="B179" s="175"/>
      <c r="C179" s="206"/>
      <c r="D179" s="4">
        <v>2021</v>
      </c>
      <c r="E179" s="28" t="e">
        <f>'Отчет за 2019'!#REF!-#REF!</f>
        <v>#REF!</v>
      </c>
      <c r="F179" s="28" t="e">
        <f>'Отчет за 2019'!#REF!-#REF!</f>
        <v>#REF!</v>
      </c>
      <c r="G179" s="28" t="e">
        <f>'Отчет за 2019'!#REF!-#REF!</f>
        <v>#REF!</v>
      </c>
      <c r="H179" s="28" t="e">
        <f>'Отчет за 2019'!#REF!-#REF!</f>
        <v>#REF!</v>
      </c>
      <c r="I179" s="28" t="e">
        <f>'Отчет за 2019'!#REF!-#REF!</f>
        <v>#REF!</v>
      </c>
      <c r="J179" s="27"/>
      <c r="K179" s="2"/>
      <c r="L179" s="2"/>
      <c r="M179" s="2"/>
      <c r="N179" s="2"/>
      <c r="O179" s="2"/>
      <c r="P179" s="2"/>
      <c r="Q179" s="2"/>
    </row>
    <row r="180" spans="1:17" ht="15.75" x14ac:dyDescent="0.25">
      <c r="A180" s="202"/>
      <c r="B180" s="175"/>
      <c r="C180" s="206"/>
      <c r="D180" s="4">
        <v>2022</v>
      </c>
      <c r="E180" s="28" t="e">
        <f>'Отчет за 2019'!#REF!-#REF!</f>
        <v>#REF!</v>
      </c>
      <c r="F180" s="28" t="e">
        <f>'Отчет за 2019'!#REF!-#REF!</f>
        <v>#REF!</v>
      </c>
      <c r="G180" s="28" t="e">
        <f>'Отчет за 2019'!#REF!-#REF!</f>
        <v>#REF!</v>
      </c>
      <c r="H180" s="28" t="e">
        <f>'Отчет за 2019'!#REF!-#REF!</f>
        <v>#REF!</v>
      </c>
      <c r="I180" s="28" t="e">
        <f>'Отчет за 2019'!#REF!-#REF!</f>
        <v>#REF!</v>
      </c>
      <c r="J180" s="27"/>
      <c r="K180" s="2"/>
      <c r="L180" s="2"/>
      <c r="M180" s="2"/>
      <c r="N180" s="2"/>
      <c r="O180" s="2"/>
      <c r="P180" s="2"/>
      <c r="Q180" s="2"/>
    </row>
    <row r="181" spans="1:17" ht="15.75" x14ac:dyDescent="0.25">
      <c r="A181" s="202"/>
      <c r="B181" s="175"/>
      <c r="C181" s="206"/>
      <c r="D181" s="4">
        <v>2023</v>
      </c>
      <c r="E181" s="28" t="e">
        <f>'Отчет за 2019'!#REF!-#REF!</f>
        <v>#REF!</v>
      </c>
      <c r="F181" s="28" t="e">
        <f>'Отчет за 2019'!#REF!-#REF!</f>
        <v>#REF!</v>
      </c>
      <c r="G181" s="28" t="e">
        <f>'Отчет за 2019'!#REF!-#REF!</f>
        <v>#REF!</v>
      </c>
      <c r="H181" s="28" t="e">
        <f>'Отчет за 2019'!#REF!-#REF!</f>
        <v>#REF!</v>
      </c>
      <c r="I181" s="28" t="e">
        <f>'Отчет за 2019'!#REF!-#REF!</f>
        <v>#REF!</v>
      </c>
      <c r="J181" s="27"/>
      <c r="K181" s="2"/>
      <c r="L181" s="2"/>
      <c r="M181" s="2"/>
      <c r="N181" s="2"/>
      <c r="O181" s="2"/>
      <c r="P181" s="2"/>
      <c r="Q181" s="2"/>
    </row>
    <row r="182" spans="1:17" ht="15.75" x14ac:dyDescent="0.25">
      <c r="A182" s="202"/>
      <c r="B182" s="175"/>
      <c r="C182" s="206"/>
      <c r="D182" s="4" t="s">
        <v>26</v>
      </c>
      <c r="E182" s="28" t="e">
        <f>'Отчет за 2019'!#REF!-#REF!</f>
        <v>#REF!</v>
      </c>
      <c r="F182" s="28" t="e">
        <f>'Отчет за 2019'!#REF!-#REF!</f>
        <v>#REF!</v>
      </c>
      <c r="G182" s="28" t="e">
        <f>'Отчет за 2019'!#REF!-#REF!</f>
        <v>#REF!</v>
      </c>
      <c r="H182" s="28" t="e">
        <f>'Отчет за 2019'!#REF!-#REF!</f>
        <v>#REF!</v>
      </c>
      <c r="I182" s="28" t="e">
        <f>'Отчет за 2019'!#REF!-#REF!</f>
        <v>#REF!</v>
      </c>
      <c r="J182" s="27"/>
      <c r="K182" s="2"/>
      <c r="L182" s="2"/>
      <c r="M182" s="2"/>
      <c r="N182" s="2"/>
      <c r="O182" s="2"/>
      <c r="P182" s="2"/>
      <c r="Q182" s="2"/>
    </row>
    <row r="183" spans="1:17" ht="16.5" thickBot="1" x14ac:dyDescent="0.3">
      <c r="A183" s="203"/>
      <c r="B183" s="204"/>
      <c r="C183" s="207"/>
      <c r="D183" s="14" t="s">
        <v>27</v>
      </c>
      <c r="E183" s="28" t="e">
        <f>'Отчет за 2019'!K41-#REF!</f>
        <v>#REF!</v>
      </c>
      <c r="F183" s="28" t="e">
        <f>'Отчет за 2019'!L41-#REF!</f>
        <v>#REF!</v>
      </c>
      <c r="G183" s="28" t="e">
        <f>'Отчет за 2019'!M41-#REF!</f>
        <v>#REF!</v>
      </c>
      <c r="H183" s="28" t="e">
        <f>'Отчет за 2019'!N41-#REF!</f>
        <v>#REF!</v>
      </c>
      <c r="I183" s="28" t="e">
        <f>'Отчет за 2019'!O41-#REF!</f>
        <v>#REF!</v>
      </c>
      <c r="J183" s="27"/>
      <c r="K183" s="2"/>
      <c r="L183" s="2"/>
      <c r="M183" s="2"/>
      <c r="N183" s="2"/>
      <c r="O183" s="2"/>
      <c r="P183" s="2"/>
      <c r="Q183" s="2"/>
    </row>
    <row r="184" spans="1:17" ht="15.75" x14ac:dyDescent="0.25">
      <c r="A184" s="201" t="s">
        <v>115</v>
      </c>
      <c r="B184" s="174" t="s">
        <v>55</v>
      </c>
      <c r="C184" s="205" t="s">
        <v>23</v>
      </c>
      <c r="D184" s="8">
        <v>2019</v>
      </c>
      <c r="E184" s="28" t="e">
        <f>'Отчет за 2019'!#REF!-#REF!</f>
        <v>#REF!</v>
      </c>
      <c r="F184" s="28" t="e">
        <f>'Отчет за 2019'!#REF!-#REF!</f>
        <v>#REF!</v>
      </c>
      <c r="G184" s="28" t="e">
        <f>'Отчет за 2019'!#REF!-#REF!</f>
        <v>#REF!</v>
      </c>
      <c r="H184" s="28" t="e">
        <f>'Отчет за 2019'!#REF!-#REF!</f>
        <v>#REF!</v>
      </c>
      <c r="I184" s="28" t="e">
        <f>'Отчет за 2019'!#REF!-#REF!</f>
        <v>#REF!</v>
      </c>
      <c r="J184" s="27"/>
      <c r="K184" s="2"/>
      <c r="L184" s="2"/>
      <c r="M184" s="2"/>
      <c r="N184" s="2"/>
      <c r="O184" s="2"/>
      <c r="P184" s="2"/>
      <c r="Q184" s="2"/>
    </row>
    <row r="185" spans="1:17" ht="15.75" x14ac:dyDescent="0.25">
      <c r="A185" s="202"/>
      <c r="B185" s="175"/>
      <c r="C185" s="206"/>
      <c r="D185" s="4">
        <v>2020</v>
      </c>
      <c r="E185" s="28" t="e">
        <f>'Отчет за 2019'!#REF!-#REF!</f>
        <v>#REF!</v>
      </c>
      <c r="F185" s="28" t="e">
        <f>'Отчет за 2019'!#REF!-#REF!</f>
        <v>#REF!</v>
      </c>
      <c r="G185" s="28" t="e">
        <f>'Отчет за 2019'!#REF!-#REF!</f>
        <v>#REF!</v>
      </c>
      <c r="H185" s="28" t="e">
        <f>'Отчет за 2019'!#REF!-#REF!</f>
        <v>#REF!</v>
      </c>
      <c r="I185" s="28" t="e">
        <f>'Отчет за 2019'!#REF!-#REF!</f>
        <v>#REF!</v>
      </c>
      <c r="J185" s="27"/>
      <c r="K185" s="2"/>
      <c r="L185" s="2"/>
      <c r="M185" s="2"/>
      <c r="N185" s="2"/>
      <c r="O185" s="2"/>
      <c r="P185" s="2"/>
      <c r="Q185" s="2"/>
    </row>
    <row r="186" spans="1:17" ht="15.75" x14ac:dyDescent="0.25">
      <c r="A186" s="202"/>
      <c r="B186" s="175"/>
      <c r="C186" s="206"/>
      <c r="D186" s="4">
        <v>2021</v>
      </c>
      <c r="E186" s="28" t="e">
        <f>'Отчет за 2019'!#REF!-#REF!</f>
        <v>#REF!</v>
      </c>
      <c r="F186" s="28" t="e">
        <f>'Отчет за 2019'!#REF!-#REF!</f>
        <v>#REF!</v>
      </c>
      <c r="G186" s="28" t="e">
        <f>'Отчет за 2019'!#REF!-#REF!</f>
        <v>#REF!</v>
      </c>
      <c r="H186" s="28" t="e">
        <f>'Отчет за 2019'!#REF!-#REF!</f>
        <v>#REF!</v>
      </c>
      <c r="I186" s="28" t="e">
        <f>'Отчет за 2019'!#REF!-#REF!</f>
        <v>#REF!</v>
      </c>
      <c r="J186" s="27"/>
      <c r="K186" s="2"/>
      <c r="L186" s="2"/>
      <c r="M186" s="2"/>
      <c r="N186" s="2"/>
      <c r="O186" s="2"/>
      <c r="P186" s="2"/>
      <c r="Q186" s="2"/>
    </row>
    <row r="187" spans="1:17" ht="15.75" x14ac:dyDescent="0.25">
      <c r="A187" s="202"/>
      <c r="B187" s="175"/>
      <c r="C187" s="206"/>
      <c r="D187" s="4">
        <v>2022</v>
      </c>
      <c r="E187" s="28" t="e">
        <f>'Отчет за 2019'!#REF!-#REF!</f>
        <v>#REF!</v>
      </c>
      <c r="F187" s="28" t="e">
        <f>'Отчет за 2019'!#REF!-#REF!</f>
        <v>#REF!</v>
      </c>
      <c r="G187" s="28" t="e">
        <f>'Отчет за 2019'!#REF!-#REF!</f>
        <v>#REF!</v>
      </c>
      <c r="H187" s="28" t="e">
        <f>'Отчет за 2019'!#REF!-#REF!</f>
        <v>#REF!</v>
      </c>
      <c r="I187" s="28" t="e">
        <f>'Отчет за 2019'!#REF!-#REF!</f>
        <v>#REF!</v>
      </c>
      <c r="J187" s="27"/>
      <c r="K187" s="2"/>
      <c r="L187" s="2"/>
      <c r="M187" s="2"/>
      <c r="N187" s="2"/>
      <c r="O187" s="2"/>
      <c r="P187" s="2"/>
      <c r="Q187" s="2"/>
    </row>
    <row r="188" spans="1:17" ht="15.75" x14ac:dyDescent="0.25">
      <c r="A188" s="202"/>
      <c r="B188" s="175"/>
      <c r="C188" s="206"/>
      <c r="D188" s="4">
        <v>2023</v>
      </c>
      <c r="E188" s="28" t="e">
        <f>'Отчет за 2019'!#REF!-#REF!</f>
        <v>#REF!</v>
      </c>
      <c r="F188" s="28" t="e">
        <f>'Отчет за 2019'!#REF!-#REF!</f>
        <v>#REF!</v>
      </c>
      <c r="G188" s="28" t="e">
        <f>'Отчет за 2019'!#REF!-#REF!</f>
        <v>#REF!</v>
      </c>
      <c r="H188" s="28" t="e">
        <f>'Отчет за 2019'!#REF!-#REF!</f>
        <v>#REF!</v>
      </c>
      <c r="I188" s="28" t="e">
        <f>'Отчет за 2019'!#REF!-#REF!</f>
        <v>#REF!</v>
      </c>
      <c r="J188" s="27"/>
      <c r="K188" s="2"/>
      <c r="L188" s="2"/>
      <c r="M188" s="2"/>
      <c r="N188" s="2"/>
      <c r="O188" s="2"/>
      <c r="P188" s="2"/>
      <c r="Q188" s="2"/>
    </row>
    <row r="189" spans="1:17" ht="15.75" x14ac:dyDescent="0.25">
      <c r="A189" s="202"/>
      <c r="B189" s="175"/>
      <c r="C189" s="206"/>
      <c r="D189" s="4" t="s">
        <v>26</v>
      </c>
      <c r="E189" s="28" t="e">
        <f>'Отчет за 2019'!#REF!-#REF!</f>
        <v>#REF!</v>
      </c>
      <c r="F189" s="28" t="e">
        <f>'Отчет за 2019'!#REF!-#REF!</f>
        <v>#REF!</v>
      </c>
      <c r="G189" s="28" t="e">
        <f>'Отчет за 2019'!#REF!-#REF!</f>
        <v>#REF!</v>
      </c>
      <c r="H189" s="28" t="e">
        <f>'Отчет за 2019'!#REF!-#REF!</f>
        <v>#REF!</v>
      </c>
      <c r="I189" s="28" t="e">
        <f>'Отчет за 2019'!#REF!-#REF!</f>
        <v>#REF!</v>
      </c>
      <c r="J189" s="27"/>
      <c r="K189" s="2"/>
      <c r="L189" s="2"/>
      <c r="M189" s="2"/>
      <c r="N189" s="2"/>
      <c r="O189" s="2"/>
      <c r="P189" s="2"/>
      <c r="Q189" s="2"/>
    </row>
    <row r="190" spans="1:17" ht="16.5" thickBot="1" x14ac:dyDescent="0.3">
      <c r="A190" s="203"/>
      <c r="B190" s="204"/>
      <c r="C190" s="207"/>
      <c r="D190" s="14" t="s">
        <v>27</v>
      </c>
      <c r="E190" s="28" t="e">
        <f>'Отчет за 2019'!K42-#REF!</f>
        <v>#REF!</v>
      </c>
      <c r="F190" s="28" t="e">
        <f>'Отчет за 2019'!L42-#REF!</f>
        <v>#REF!</v>
      </c>
      <c r="G190" s="28" t="e">
        <f>'Отчет за 2019'!M42-#REF!</f>
        <v>#REF!</v>
      </c>
      <c r="H190" s="28" t="e">
        <f>'Отчет за 2019'!N42-#REF!</f>
        <v>#REF!</v>
      </c>
      <c r="I190" s="28" t="e">
        <f>'Отчет за 2019'!O42-#REF!</f>
        <v>#REF!</v>
      </c>
      <c r="J190" s="27"/>
      <c r="K190" s="2"/>
      <c r="L190" s="2"/>
      <c r="M190" s="2"/>
      <c r="N190" s="2"/>
      <c r="O190" s="2"/>
      <c r="P190" s="2"/>
      <c r="Q190" s="2"/>
    </row>
    <row r="191" spans="1:17" ht="15.75" x14ac:dyDescent="0.25">
      <c r="A191" s="201" t="s">
        <v>116</v>
      </c>
      <c r="B191" s="205" t="s">
        <v>56</v>
      </c>
      <c r="C191" s="205" t="s">
        <v>23</v>
      </c>
      <c r="D191" s="8">
        <v>2019</v>
      </c>
      <c r="E191" s="28" t="e">
        <f>'Отчет за 2019'!#REF!-#REF!</f>
        <v>#REF!</v>
      </c>
      <c r="F191" s="28" t="e">
        <f>'Отчет за 2019'!#REF!-#REF!</f>
        <v>#REF!</v>
      </c>
      <c r="G191" s="28" t="e">
        <f>'Отчет за 2019'!#REF!-#REF!</f>
        <v>#REF!</v>
      </c>
      <c r="H191" s="28" t="e">
        <f>'Отчет за 2019'!#REF!-#REF!</f>
        <v>#REF!</v>
      </c>
      <c r="I191" s="28" t="e">
        <f>'Отчет за 2019'!#REF!-#REF!</f>
        <v>#REF!</v>
      </c>
      <c r="J191" s="27"/>
      <c r="K191" s="2"/>
      <c r="L191" s="2"/>
      <c r="M191" s="2"/>
      <c r="N191" s="2"/>
      <c r="O191" s="2"/>
      <c r="P191" s="2"/>
      <c r="Q191" s="2"/>
    </row>
    <row r="192" spans="1:17" ht="15.75" x14ac:dyDescent="0.25">
      <c r="A192" s="202"/>
      <c r="B192" s="206"/>
      <c r="C192" s="206"/>
      <c r="D192" s="4">
        <v>2020</v>
      </c>
      <c r="E192" s="28" t="e">
        <f>'Отчет за 2019'!#REF!-#REF!</f>
        <v>#REF!</v>
      </c>
      <c r="F192" s="28" t="e">
        <f>'Отчет за 2019'!#REF!-#REF!</f>
        <v>#REF!</v>
      </c>
      <c r="G192" s="28" t="e">
        <f>'Отчет за 2019'!#REF!-#REF!</f>
        <v>#REF!</v>
      </c>
      <c r="H192" s="28" t="e">
        <f>'Отчет за 2019'!#REF!-#REF!</f>
        <v>#REF!</v>
      </c>
      <c r="I192" s="28" t="e">
        <f>'Отчет за 2019'!#REF!-#REF!</f>
        <v>#REF!</v>
      </c>
      <c r="J192" s="27"/>
      <c r="K192" s="2"/>
      <c r="L192" s="2"/>
      <c r="M192" s="2"/>
      <c r="N192" s="2"/>
      <c r="O192" s="2"/>
      <c r="P192" s="2"/>
      <c r="Q192" s="2"/>
    </row>
    <row r="193" spans="1:17" ht="15.75" x14ac:dyDescent="0.25">
      <c r="A193" s="202"/>
      <c r="B193" s="206"/>
      <c r="C193" s="206"/>
      <c r="D193" s="4">
        <v>2021</v>
      </c>
      <c r="E193" s="28" t="e">
        <f>'Отчет за 2019'!#REF!-#REF!</f>
        <v>#REF!</v>
      </c>
      <c r="F193" s="28" t="e">
        <f>'Отчет за 2019'!#REF!-#REF!</f>
        <v>#REF!</v>
      </c>
      <c r="G193" s="28" t="e">
        <f>'Отчет за 2019'!#REF!-#REF!</f>
        <v>#REF!</v>
      </c>
      <c r="H193" s="28" t="e">
        <f>'Отчет за 2019'!#REF!-#REF!</f>
        <v>#REF!</v>
      </c>
      <c r="I193" s="28" t="e">
        <f>'Отчет за 2019'!#REF!-#REF!</f>
        <v>#REF!</v>
      </c>
      <c r="J193" s="27"/>
      <c r="K193" s="2"/>
      <c r="L193" s="2"/>
      <c r="M193" s="2"/>
      <c r="N193" s="2"/>
      <c r="O193" s="2"/>
      <c r="P193" s="2"/>
      <c r="Q193" s="2"/>
    </row>
    <row r="194" spans="1:17" ht="15.75" x14ac:dyDescent="0.25">
      <c r="A194" s="202"/>
      <c r="B194" s="206"/>
      <c r="C194" s="206"/>
      <c r="D194" s="4">
        <v>2022</v>
      </c>
      <c r="E194" s="28" t="e">
        <f>'Отчет за 2019'!#REF!-#REF!</f>
        <v>#REF!</v>
      </c>
      <c r="F194" s="28" t="e">
        <f>'Отчет за 2019'!#REF!-#REF!</f>
        <v>#REF!</v>
      </c>
      <c r="G194" s="28" t="e">
        <f>'Отчет за 2019'!#REF!-#REF!</f>
        <v>#REF!</v>
      </c>
      <c r="H194" s="28" t="e">
        <f>'Отчет за 2019'!#REF!-#REF!</f>
        <v>#REF!</v>
      </c>
      <c r="I194" s="28" t="e">
        <f>'Отчет за 2019'!#REF!-#REF!</f>
        <v>#REF!</v>
      </c>
      <c r="J194" s="27"/>
      <c r="K194" s="2"/>
      <c r="L194" s="2"/>
      <c r="M194" s="2"/>
      <c r="N194" s="2"/>
      <c r="O194" s="2"/>
      <c r="P194" s="2"/>
      <c r="Q194" s="2"/>
    </row>
    <row r="195" spans="1:17" ht="15.75" x14ac:dyDescent="0.25">
      <c r="A195" s="202"/>
      <c r="B195" s="206"/>
      <c r="C195" s="206"/>
      <c r="D195" s="4">
        <v>2023</v>
      </c>
      <c r="E195" s="28" t="e">
        <f>'Отчет за 2019'!#REF!-#REF!</f>
        <v>#REF!</v>
      </c>
      <c r="F195" s="28" t="e">
        <f>'Отчет за 2019'!#REF!-#REF!</f>
        <v>#REF!</v>
      </c>
      <c r="G195" s="28" t="e">
        <f>'Отчет за 2019'!#REF!-#REF!</f>
        <v>#REF!</v>
      </c>
      <c r="H195" s="28" t="e">
        <f>'Отчет за 2019'!#REF!-#REF!</f>
        <v>#REF!</v>
      </c>
      <c r="I195" s="28" t="e">
        <f>'Отчет за 2019'!#REF!-#REF!</f>
        <v>#REF!</v>
      </c>
      <c r="J195" s="27"/>
      <c r="K195" s="2"/>
      <c r="L195" s="2"/>
      <c r="M195" s="2"/>
      <c r="N195" s="2"/>
      <c r="O195" s="2"/>
      <c r="P195" s="2"/>
      <c r="Q195" s="2"/>
    </row>
    <row r="196" spans="1:17" ht="15.75" x14ac:dyDescent="0.25">
      <c r="A196" s="202"/>
      <c r="B196" s="206"/>
      <c r="C196" s="206"/>
      <c r="D196" s="4" t="s">
        <v>26</v>
      </c>
      <c r="E196" s="28" t="e">
        <f>'Отчет за 2019'!#REF!-#REF!</f>
        <v>#REF!</v>
      </c>
      <c r="F196" s="28" t="e">
        <f>'Отчет за 2019'!#REF!-#REF!</f>
        <v>#REF!</v>
      </c>
      <c r="G196" s="28" t="e">
        <f>'Отчет за 2019'!#REF!-#REF!</f>
        <v>#REF!</v>
      </c>
      <c r="H196" s="28" t="e">
        <f>'Отчет за 2019'!#REF!-#REF!</f>
        <v>#REF!</v>
      </c>
      <c r="I196" s="28" t="e">
        <f>'Отчет за 2019'!#REF!-#REF!</f>
        <v>#REF!</v>
      </c>
      <c r="J196" s="27"/>
      <c r="K196" s="2"/>
      <c r="L196" s="2"/>
      <c r="M196" s="2"/>
      <c r="N196" s="2"/>
      <c r="O196" s="2"/>
      <c r="P196" s="2"/>
      <c r="Q196" s="2"/>
    </row>
    <row r="197" spans="1:17" ht="16.5" thickBot="1" x14ac:dyDescent="0.3">
      <c r="A197" s="203"/>
      <c r="B197" s="207"/>
      <c r="C197" s="207"/>
      <c r="D197" s="14" t="s">
        <v>27</v>
      </c>
      <c r="E197" s="28" t="e">
        <f>'Отчет за 2019'!K43-#REF!</f>
        <v>#REF!</v>
      </c>
      <c r="F197" s="28" t="e">
        <f>'Отчет за 2019'!L43-#REF!</f>
        <v>#REF!</v>
      </c>
      <c r="G197" s="28" t="e">
        <f>'Отчет за 2019'!M43-#REF!</f>
        <v>#REF!</v>
      </c>
      <c r="H197" s="28" t="e">
        <f>'Отчет за 2019'!N43-#REF!</f>
        <v>#REF!</v>
      </c>
      <c r="I197" s="28" t="e">
        <f>'Отчет за 2019'!O43-#REF!</f>
        <v>#REF!</v>
      </c>
      <c r="J197" s="27"/>
      <c r="K197" s="2"/>
      <c r="L197" s="2"/>
      <c r="M197" s="2"/>
      <c r="N197" s="2"/>
      <c r="O197" s="2"/>
      <c r="P197" s="2"/>
      <c r="Q197" s="2"/>
    </row>
    <row r="198" spans="1:17" ht="15.75" x14ac:dyDescent="0.25">
      <c r="A198" s="201" t="s">
        <v>117</v>
      </c>
      <c r="B198" s="205" t="s">
        <v>57</v>
      </c>
      <c r="C198" s="205" t="s">
        <v>23</v>
      </c>
      <c r="D198" s="8">
        <v>2019</v>
      </c>
      <c r="E198" s="28" t="e">
        <f>'Отчет за 2019'!#REF!-#REF!</f>
        <v>#REF!</v>
      </c>
      <c r="F198" s="28" t="e">
        <f>'Отчет за 2019'!#REF!-#REF!</f>
        <v>#REF!</v>
      </c>
      <c r="G198" s="28" t="e">
        <f>'Отчет за 2019'!#REF!-#REF!</f>
        <v>#REF!</v>
      </c>
      <c r="H198" s="28" t="e">
        <f>'Отчет за 2019'!#REF!-#REF!</f>
        <v>#REF!</v>
      </c>
      <c r="I198" s="28" t="e">
        <f>'Отчет за 2019'!#REF!-#REF!</f>
        <v>#REF!</v>
      </c>
      <c r="J198" s="27"/>
      <c r="K198" s="2"/>
      <c r="L198" s="2"/>
      <c r="M198" s="2"/>
      <c r="N198" s="2"/>
      <c r="O198" s="2"/>
      <c r="P198" s="2"/>
      <c r="Q198" s="2"/>
    </row>
    <row r="199" spans="1:17" ht="15.75" x14ac:dyDescent="0.25">
      <c r="A199" s="202"/>
      <c r="B199" s="206"/>
      <c r="C199" s="206"/>
      <c r="D199" s="4">
        <v>2020</v>
      </c>
      <c r="E199" s="28" t="e">
        <f>'Отчет за 2019'!#REF!-#REF!</f>
        <v>#REF!</v>
      </c>
      <c r="F199" s="28" t="e">
        <f>'Отчет за 2019'!#REF!-#REF!</f>
        <v>#REF!</v>
      </c>
      <c r="G199" s="28" t="e">
        <f>'Отчет за 2019'!#REF!-#REF!</f>
        <v>#REF!</v>
      </c>
      <c r="H199" s="28" t="e">
        <f>'Отчет за 2019'!#REF!-#REF!</f>
        <v>#REF!</v>
      </c>
      <c r="I199" s="28" t="e">
        <f>'Отчет за 2019'!#REF!-#REF!</f>
        <v>#REF!</v>
      </c>
      <c r="J199" s="27"/>
      <c r="K199" s="2"/>
      <c r="L199" s="2"/>
      <c r="M199" s="2"/>
      <c r="N199" s="2"/>
      <c r="O199" s="2"/>
      <c r="P199" s="2"/>
      <c r="Q199" s="2"/>
    </row>
    <row r="200" spans="1:17" ht="15.75" x14ac:dyDescent="0.25">
      <c r="A200" s="202"/>
      <c r="B200" s="206"/>
      <c r="C200" s="206"/>
      <c r="D200" s="4">
        <v>2021</v>
      </c>
      <c r="E200" s="28" t="e">
        <f>'Отчет за 2019'!#REF!-#REF!</f>
        <v>#REF!</v>
      </c>
      <c r="F200" s="28" t="e">
        <f>'Отчет за 2019'!#REF!-#REF!</f>
        <v>#REF!</v>
      </c>
      <c r="G200" s="28" t="e">
        <f>'Отчет за 2019'!#REF!-#REF!</f>
        <v>#REF!</v>
      </c>
      <c r="H200" s="28" t="e">
        <f>'Отчет за 2019'!#REF!-#REF!</f>
        <v>#REF!</v>
      </c>
      <c r="I200" s="28" t="e">
        <f>'Отчет за 2019'!#REF!-#REF!</f>
        <v>#REF!</v>
      </c>
      <c r="J200" s="27"/>
      <c r="K200" s="2"/>
      <c r="L200" s="2"/>
      <c r="M200" s="2"/>
      <c r="N200" s="2"/>
      <c r="O200" s="2"/>
      <c r="P200" s="2"/>
      <c r="Q200" s="2"/>
    </row>
    <row r="201" spans="1:17" ht="15.75" x14ac:dyDescent="0.25">
      <c r="A201" s="202"/>
      <c r="B201" s="206"/>
      <c r="C201" s="206"/>
      <c r="D201" s="4">
        <v>2022</v>
      </c>
      <c r="E201" s="28" t="e">
        <f>'Отчет за 2019'!#REF!-#REF!</f>
        <v>#REF!</v>
      </c>
      <c r="F201" s="28" t="e">
        <f>'Отчет за 2019'!#REF!-#REF!</f>
        <v>#REF!</v>
      </c>
      <c r="G201" s="28" t="e">
        <f>'Отчет за 2019'!#REF!-#REF!</f>
        <v>#REF!</v>
      </c>
      <c r="H201" s="28" t="e">
        <f>'Отчет за 2019'!#REF!-#REF!</f>
        <v>#REF!</v>
      </c>
      <c r="I201" s="28" t="e">
        <f>'Отчет за 2019'!#REF!-#REF!</f>
        <v>#REF!</v>
      </c>
      <c r="J201" s="27"/>
      <c r="K201" s="2"/>
      <c r="L201" s="2"/>
      <c r="M201" s="2"/>
      <c r="N201" s="2"/>
      <c r="O201" s="2"/>
      <c r="P201" s="2"/>
      <c r="Q201" s="2"/>
    </row>
    <row r="202" spans="1:17" ht="15.75" x14ac:dyDescent="0.25">
      <c r="A202" s="202"/>
      <c r="B202" s="206"/>
      <c r="C202" s="206"/>
      <c r="D202" s="4">
        <v>2023</v>
      </c>
      <c r="E202" s="28" t="e">
        <f>'Отчет за 2019'!#REF!-#REF!</f>
        <v>#REF!</v>
      </c>
      <c r="F202" s="28" t="e">
        <f>'Отчет за 2019'!#REF!-#REF!</f>
        <v>#REF!</v>
      </c>
      <c r="G202" s="28" t="e">
        <f>'Отчет за 2019'!#REF!-#REF!</f>
        <v>#REF!</v>
      </c>
      <c r="H202" s="28" t="e">
        <f>'Отчет за 2019'!#REF!-#REF!</f>
        <v>#REF!</v>
      </c>
      <c r="I202" s="28" t="e">
        <f>'Отчет за 2019'!#REF!-#REF!</f>
        <v>#REF!</v>
      </c>
      <c r="J202" s="27"/>
      <c r="K202" s="2"/>
      <c r="L202" s="2"/>
      <c r="M202" s="2"/>
      <c r="N202" s="2"/>
      <c r="O202" s="2"/>
      <c r="P202" s="2"/>
      <c r="Q202" s="2"/>
    </row>
    <row r="203" spans="1:17" ht="15.75" x14ac:dyDescent="0.25">
      <c r="A203" s="202"/>
      <c r="B203" s="206"/>
      <c r="C203" s="206"/>
      <c r="D203" s="4" t="s">
        <v>26</v>
      </c>
      <c r="E203" s="28" t="e">
        <f>'Отчет за 2019'!#REF!-#REF!</f>
        <v>#REF!</v>
      </c>
      <c r="F203" s="28" t="e">
        <f>'Отчет за 2019'!#REF!-#REF!</f>
        <v>#REF!</v>
      </c>
      <c r="G203" s="28" t="e">
        <f>'Отчет за 2019'!#REF!-#REF!</f>
        <v>#REF!</v>
      </c>
      <c r="H203" s="28" t="e">
        <f>'Отчет за 2019'!#REF!-#REF!</f>
        <v>#REF!</v>
      </c>
      <c r="I203" s="28" t="e">
        <f>'Отчет за 2019'!#REF!-#REF!</f>
        <v>#REF!</v>
      </c>
      <c r="J203" s="27"/>
      <c r="K203" s="2"/>
      <c r="L203" s="2"/>
      <c r="M203" s="2"/>
      <c r="N203" s="2"/>
      <c r="O203" s="2"/>
      <c r="P203" s="2"/>
      <c r="Q203" s="2"/>
    </row>
    <row r="204" spans="1:17" ht="16.5" thickBot="1" x14ac:dyDescent="0.3">
      <c r="A204" s="203"/>
      <c r="B204" s="207"/>
      <c r="C204" s="207"/>
      <c r="D204" s="14" t="s">
        <v>27</v>
      </c>
      <c r="E204" s="28" t="e">
        <f>'Отчет за 2019'!K44-#REF!</f>
        <v>#REF!</v>
      </c>
      <c r="F204" s="28" t="e">
        <f>'Отчет за 2019'!L44-#REF!</f>
        <v>#REF!</v>
      </c>
      <c r="G204" s="28" t="e">
        <f>'Отчет за 2019'!M44-#REF!</f>
        <v>#REF!</v>
      </c>
      <c r="H204" s="28" t="e">
        <f>'Отчет за 2019'!N44-#REF!</f>
        <v>#REF!</v>
      </c>
      <c r="I204" s="28" t="e">
        <f>'Отчет за 2019'!O44-#REF!</f>
        <v>#REF!</v>
      </c>
      <c r="J204" s="27"/>
      <c r="K204" s="2"/>
      <c r="L204" s="2"/>
      <c r="M204" s="2"/>
      <c r="N204" s="2"/>
      <c r="O204" s="2"/>
      <c r="P204" s="2"/>
      <c r="Q204" s="2"/>
    </row>
    <row r="205" spans="1:17" ht="15.75" x14ac:dyDescent="0.25">
      <c r="A205" s="201" t="s">
        <v>118</v>
      </c>
      <c r="B205" s="174" t="s">
        <v>58</v>
      </c>
      <c r="C205" s="205" t="s">
        <v>23</v>
      </c>
      <c r="D205" s="8">
        <v>2019</v>
      </c>
      <c r="E205" s="28" t="e">
        <f>'Отчет за 2019'!#REF!-#REF!</f>
        <v>#REF!</v>
      </c>
      <c r="F205" s="28" t="e">
        <f>'Отчет за 2019'!#REF!-#REF!</f>
        <v>#REF!</v>
      </c>
      <c r="G205" s="28" t="e">
        <f>'Отчет за 2019'!#REF!-#REF!</f>
        <v>#REF!</v>
      </c>
      <c r="H205" s="28" t="e">
        <f>'Отчет за 2019'!#REF!-#REF!</f>
        <v>#REF!</v>
      </c>
      <c r="I205" s="28" t="e">
        <f>'Отчет за 2019'!#REF!-#REF!</f>
        <v>#REF!</v>
      </c>
      <c r="J205" s="27"/>
      <c r="K205" s="2"/>
      <c r="L205" s="2"/>
      <c r="M205" s="2"/>
      <c r="N205" s="2"/>
      <c r="O205" s="2"/>
      <c r="P205" s="2"/>
      <c r="Q205" s="2"/>
    </row>
    <row r="206" spans="1:17" ht="15.75" x14ac:dyDescent="0.25">
      <c r="A206" s="202"/>
      <c r="B206" s="175"/>
      <c r="C206" s="206"/>
      <c r="D206" s="4">
        <v>2020</v>
      </c>
      <c r="E206" s="28" t="e">
        <f>'Отчет за 2019'!#REF!-#REF!</f>
        <v>#REF!</v>
      </c>
      <c r="F206" s="28" t="e">
        <f>'Отчет за 2019'!#REF!-#REF!</f>
        <v>#REF!</v>
      </c>
      <c r="G206" s="28" t="e">
        <f>'Отчет за 2019'!#REF!-#REF!</f>
        <v>#REF!</v>
      </c>
      <c r="H206" s="28" t="e">
        <f>'Отчет за 2019'!#REF!-#REF!</f>
        <v>#REF!</v>
      </c>
      <c r="I206" s="28" t="e">
        <f>'Отчет за 2019'!#REF!-#REF!</f>
        <v>#REF!</v>
      </c>
      <c r="J206" s="27"/>
      <c r="K206" s="2"/>
      <c r="L206" s="2"/>
      <c r="M206" s="2"/>
      <c r="N206" s="2"/>
      <c r="O206" s="2"/>
      <c r="P206" s="2"/>
      <c r="Q206" s="2"/>
    </row>
    <row r="207" spans="1:17" ht="15.75" x14ac:dyDescent="0.25">
      <c r="A207" s="202"/>
      <c r="B207" s="175"/>
      <c r="C207" s="206"/>
      <c r="D207" s="4">
        <v>2021</v>
      </c>
      <c r="E207" s="28" t="e">
        <f>'Отчет за 2019'!#REF!-#REF!</f>
        <v>#REF!</v>
      </c>
      <c r="F207" s="28" t="e">
        <f>'Отчет за 2019'!#REF!-#REF!</f>
        <v>#REF!</v>
      </c>
      <c r="G207" s="28" t="e">
        <f>'Отчет за 2019'!#REF!-#REF!</f>
        <v>#REF!</v>
      </c>
      <c r="H207" s="28" t="e">
        <f>'Отчет за 2019'!#REF!-#REF!</f>
        <v>#REF!</v>
      </c>
      <c r="I207" s="28" t="e">
        <f>'Отчет за 2019'!#REF!-#REF!</f>
        <v>#REF!</v>
      </c>
      <c r="J207" s="27"/>
      <c r="K207" s="2"/>
      <c r="L207" s="2"/>
      <c r="M207" s="2"/>
      <c r="N207" s="2"/>
      <c r="O207" s="2"/>
      <c r="P207" s="2"/>
      <c r="Q207" s="2"/>
    </row>
    <row r="208" spans="1:17" ht="15.75" x14ac:dyDescent="0.25">
      <c r="A208" s="202"/>
      <c r="B208" s="175"/>
      <c r="C208" s="206"/>
      <c r="D208" s="4">
        <v>2022</v>
      </c>
      <c r="E208" s="28" t="e">
        <f>'Отчет за 2019'!#REF!-#REF!</f>
        <v>#REF!</v>
      </c>
      <c r="F208" s="28" t="e">
        <f>'Отчет за 2019'!#REF!-#REF!</f>
        <v>#REF!</v>
      </c>
      <c r="G208" s="28" t="e">
        <f>'Отчет за 2019'!#REF!-#REF!</f>
        <v>#REF!</v>
      </c>
      <c r="H208" s="28" t="e">
        <f>'Отчет за 2019'!#REF!-#REF!</f>
        <v>#REF!</v>
      </c>
      <c r="I208" s="28" t="e">
        <f>'Отчет за 2019'!#REF!-#REF!</f>
        <v>#REF!</v>
      </c>
      <c r="J208" s="27"/>
      <c r="K208" s="2"/>
      <c r="L208" s="2"/>
      <c r="M208" s="2"/>
      <c r="N208" s="2"/>
      <c r="O208" s="2"/>
      <c r="P208" s="2"/>
      <c r="Q208" s="2"/>
    </row>
    <row r="209" spans="1:17" ht="15.75" x14ac:dyDescent="0.25">
      <c r="A209" s="202"/>
      <c r="B209" s="175"/>
      <c r="C209" s="206"/>
      <c r="D209" s="4">
        <v>2023</v>
      </c>
      <c r="E209" s="28" t="e">
        <f>'Отчет за 2019'!#REF!-#REF!</f>
        <v>#REF!</v>
      </c>
      <c r="F209" s="28" t="e">
        <f>'Отчет за 2019'!#REF!-#REF!</f>
        <v>#REF!</v>
      </c>
      <c r="G209" s="28" t="e">
        <f>'Отчет за 2019'!#REF!-#REF!</f>
        <v>#REF!</v>
      </c>
      <c r="H209" s="28" t="e">
        <f>'Отчет за 2019'!#REF!-#REF!</f>
        <v>#REF!</v>
      </c>
      <c r="I209" s="28" t="e">
        <f>'Отчет за 2019'!#REF!-#REF!</f>
        <v>#REF!</v>
      </c>
      <c r="J209" s="27"/>
      <c r="K209" s="2"/>
      <c r="L209" s="2"/>
      <c r="M209" s="2"/>
      <c r="N209" s="2"/>
      <c r="O209" s="2"/>
      <c r="P209" s="2"/>
      <c r="Q209" s="2"/>
    </row>
    <row r="210" spans="1:17" ht="15.75" x14ac:dyDescent="0.25">
      <c r="A210" s="202"/>
      <c r="B210" s="175"/>
      <c r="C210" s="206"/>
      <c r="D210" s="4" t="s">
        <v>26</v>
      </c>
      <c r="E210" s="28" t="e">
        <f>'Отчет за 2019'!#REF!-#REF!</f>
        <v>#REF!</v>
      </c>
      <c r="F210" s="28" t="e">
        <f>'Отчет за 2019'!#REF!-#REF!</f>
        <v>#REF!</v>
      </c>
      <c r="G210" s="28" t="e">
        <f>'Отчет за 2019'!#REF!-#REF!</f>
        <v>#REF!</v>
      </c>
      <c r="H210" s="28" t="e">
        <f>'Отчет за 2019'!#REF!-#REF!</f>
        <v>#REF!</v>
      </c>
      <c r="I210" s="28" t="e">
        <f>'Отчет за 2019'!#REF!-#REF!</f>
        <v>#REF!</v>
      </c>
      <c r="J210" s="27"/>
      <c r="K210" s="2"/>
      <c r="L210" s="2"/>
      <c r="M210" s="2"/>
      <c r="N210" s="2"/>
      <c r="O210" s="2"/>
      <c r="P210" s="2"/>
      <c r="Q210" s="2"/>
    </row>
    <row r="211" spans="1:17" ht="16.5" thickBot="1" x14ac:dyDescent="0.3">
      <c r="A211" s="203"/>
      <c r="B211" s="204"/>
      <c r="C211" s="207"/>
      <c r="D211" s="14" t="s">
        <v>27</v>
      </c>
      <c r="E211" s="28" t="e">
        <f>'Отчет за 2019'!K45-#REF!</f>
        <v>#REF!</v>
      </c>
      <c r="F211" s="28" t="e">
        <f>'Отчет за 2019'!L45-#REF!</f>
        <v>#REF!</v>
      </c>
      <c r="G211" s="28" t="e">
        <f>'Отчет за 2019'!M45-#REF!</f>
        <v>#REF!</v>
      </c>
      <c r="H211" s="28" t="e">
        <f>'Отчет за 2019'!N45-#REF!</f>
        <v>#REF!</v>
      </c>
      <c r="I211" s="28" t="e">
        <f>'Отчет за 2019'!O45-#REF!</f>
        <v>#REF!</v>
      </c>
      <c r="J211" s="27"/>
      <c r="K211" s="2"/>
      <c r="L211" s="2"/>
      <c r="M211" s="2"/>
      <c r="N211" s="2"/>
      <c r="O211" s="2"/>
      <c r="P211" s="2"/>
      <c r="Q211" s="2"/>
    </row>
    <row r="212" spans="1:17" ht="15.75" x14ac:dyDescent="0.25">
      <c r="A212" s="201" t="s">
        <v>119</v>
      </c>
      <c r="B212" s="174" t="s">
        <v>59</v>
      </c>
      <c r="C212" s="205" t="s">
        <v>23</v>
      </c>
      <c r="D212" s="8">
        <v>2019</v>
      </c>
      <c r="E212" s="28" t="e">
        <f>'Отчет за 2019'!#REF!-#REF!</f>
        <v>#REF!</v>
      </c>
      <c r="F212" s="28" t="e">
        <f>'Отчет за 2019'!#REF!-#REF!</f>
        <v>#REF!</v>
      </c>
      <c r="G212" s="28" t="e">
        <f>'Отчет за 2019'!#REF!-#REF!</f>
        <v>#REF!</v>
      </c>
      <c r="H212" s="28" t="e">
        <f>'Отчет за 2019'!#REF!-#REF!</f>
        <v>#REF!</v>
      </c>
      <c r="I212" s="28" t="e">
        <f>'Отчет за 2019'!#REF!-#REF!</f>
        <v>#REF!</v>
      </c>
      <c r="J212" s="27"/>
      <c r="K212" s="2"/>
      <c r="L212" s="2"/>
      <c r="M212" s="2"/>
      <c r="N212" s="2"/>
      <c r="O212" s="2"/>
      <c r="P212" s="2"/>
      <c r="Q212" s="2"/>
    </row>
    <row r="213" spans="1:17" ht="15.75" x14ac:dyDescent="0.25">
      <c r="A213" s="202"/>
      <c r="B213" s="175"/>
      <c r="C213" s="206"/>
      <c r="D213" s="4">
        <v>2020</v>
      </c>
      <c r="E213" s="28" t="e">
        <f>'Отчет за 2019'!#REF!-#REF!</f>
        <v>#REF!</v>
      </c>
      <c r="F213" s="28" t="e">
        <f>'Отчет за 2019'!#REF!-#REF!</f>
        <v>#REF!</v>
      </c>
      <c r="G213" s="28" t="e">
        <f>'Отчет за 2019'!#REF!-#REF!</f>
        <v>#REF!</v>
      </c>
      <c r="H213" s="28" t="e">
        <f>'Отчет за 2019'!#REF!-#REF!</f>
        <v>#REF!</v>
      </c>
      <c r="I213" s="28" t="e">
        <f>'Отчет за 2019'!#REF!-#REF!</f>
        <v>#REF!</v>
      </c>
      <c r="J213" s="27"/>
      <c r="K213" s="2"/>
      <c r="L213" s="2"/>
      <c r="M213" s="2"/>
      <c r="N213" s="2"/>
      <c r="O213" s="2"/>
      <c r="P213" s="2"/>
      <c r="Q213" s="2"/>
    </row>
    <row r="214" spans="1:17" ht="15.75" x14ac:dyDescent="0.25">
      <c r="A214" s="202"/>
      <c r="B214" s="175"/>
      <c r="C214" s="206"/>
      <c r="D214" s="4">
        <v>2021</v>
      </c>
      <c r="E214" s="28" t="e">
        <f>'Отчет за 2019'!#REF!-#REF!</f>
        <v>#REF!</v>
      </c>
      <c r="F214" s="28" t="e">
        <f>'Отчет за 2019'!#REF!-#REF!</f>
        <v>#REF!</v>
      </c>
      <c r="G214" s="28" t="e">
        <f>'Отчет за 2019'!#REF!-#REF!</f>
        <v>#REF!</v>
      </c>
      <c r="H214" s="28" t="e">
        <f>'Отчет за 2019'!#REF!-#REF!</f>
        <v>#REF!</v>
      </c>
      <c r="I214" s="28" t="e">
        <f>'Отчет за 2019'!#REF!-#REF!</f>
        <v>#REF!</v>
      </c>
      <c r="J214" s="27"/>
      <c r="K214" s="2"/>
      <c r="L214" s="2"/>
      <c r="M214" s="2"/>
      <c r="N214" s="2"/>
      <c r="O214" s="2"/>
      <c r="P214" s="2"/>
      <c r="Q214" s="2"/>
    </row>
    <row r="215" spans="1:17" ht="15.75" x14ac:dyDescent="0.25">
      <c r="A215" s="202"/>
      <c r="B215" s="175"/>
      <c r="C215" s="206"/>
      <c r="D215" s="4">
        <v>2022</v>
      </c>
      <c r="E215" s="28" t="e">
        <f>'Отчет за 2019'!#REF!-#REF!</f>
        <v>#REF!</v>
      </c>
      <c r="F215" s="28" t="e">
        <f>'Отчет за 2019'!#REF!-#REF!</f>
        <v>#REF!</v>
      </c>
      <c r="G215" s="28" t="e">
        <f>'Отчет за 2019'!#REF!-#REF!</f>
        <v>#REF!</v>
      </c>
      <c r="H215" s="28" t="e">
        <f>'Отчет за 2019'!#REF!-#REF!</f>
        <v>#REF!</v>
      </c>
      <c r="I215" s="28" t="e">
        <f>'Отчет за 2019'!#REF!-#REF!</f>
        <v>#REF!</v>
      </c>
      <c r="J215" s="27"/>
      <c r="K215" s="2"/>
      <c r="L215" s="2"/>
      <c r="M215" s="2"/>
      <c r="N215" s="2"/>
      <c r="O215" s="2"/>
      <c r="P215" s="2"/>
      <c r="Q215" s="2"/>
    </row>
    <row r="216" spans="1:17" ht="15.75" x14ac:dyDescent="0.25">
      <c r="A216" s="202"/>
      <c r="B216" s="175"/>
      <c r="C216" s="206"/>
      <c r="D216" s="4">
        <v>2023</v>
      </c>
      <c r="E216" s="28" t="e">
        <f>'Отчет за 2019'!#REF!-#REF!</f>
        <v>#REF!</v>
      </c>
      <c r="F216" s="28" t="e">
        <f>'Отчет за 2019'!#REF!-#REF!</f>
        <v>#REF!</v>
      </c>
      <c r="G216" s="28" t="e">
        <f>'Отчет за 2019'!#REF!-#REF!</f>
        <v>#REF!</v>
      </c>
      <c r="H216" s="28" t="e">
        <f>'Отчет за 2019'!#REF!-#REF!</f>
        <v>#REF!</v>
      </c>
      <c r="I216" s="28" t="e">
        <f>'Отчет за 2019'!#REF!-#REF!</f>
        <v>#REF!</v>
      </c>
      <c r="J216" s="27"/>
      <c r="K216" s="2"/>
      <c r="L216" s="2"/>
      <c r="M216" s="2"/>
      <c r="N216" s="2"/>
      <c r="O216" s="2"/>
      <c r="P216" s="2"/>
      <c r="Q216" s="2"/>
    </row>
    <row r="217" spans="1:17" ht="15.75" x14ac:dyDescent="0.25">
      <c r="A217" s="202"/>
      <c r="B217" s="175"/>
      <c r="C217" s="206"/>
      <c r="D217" s="4" t="s">
        <v>26</v>
      </c>
      <c r="E217" s="28" t="e">
        <f>'Отчет за 2019'!#REF!-#REF!</f>
        <v>#REF!</v>
      </c>
      <c r="F217" s="28" t="e">
        <f>'Отчет за 2019'!#REF!-#REF!</f>
        <v>#REF!</v>
      </c>
      <c r="G217" s="28" t="e">
        <f>'Отчет за 2019'!#REF!-#REF!</f>
        <v>#REF!</v>
      </c>
      <c r="H217" s="28" t="e">
        <f>'Отчет за 2019'!#REF!-#REF!</f>
        <v>#REF!</v>
      </c>
      <c r="I217" s="28" t="e">
        <f>'Отчет за 2019'!#REF!-#REF!</f>
        <v>#REF!</v>
      </c>
      <c r="J217" s="27"/>
      <c r="K217" s="2"/>
      <c r="L217" s="2"/>
      <c r="M217" s="2"/>
      <c r="N217" s="2"/>
      <c r="O217" s="2"/>
      <c r="P217" s="2"/>
      <c r="Q217" s="2"/>
    </row>
    <row r="218" spans="1:17" ht="16.5" thickBot="1" x14ac:dyDescent="0.3">
      <c r="A218" s="203"/>
      <c r="B218" s="204"/>
      <c r="C218" s="207"/>
      <c r="D218" s="14" t="s">
        <v>27</v>
      </c>
      <c r="E218" s="28" t="e">
        <f>'Отчет за 2019'!K46-#REF!</f>
        <v>#REF!</v>
      </c>
      <c r="F218" s="28" t="e">
        <f>'Отчет за 2019'!L46-#REF!</f>
        <v>#REF!</v>
      </c>
      <c r="G218" s="28" t="e">
        <f>'Отчет за 2019'!M46-#REF!</f>
        <v>#REF!</v>
      </c>
      <c r="H218" s="28" t="e">
        <f>'Отчет за 2019'!N46-#REF!</f>
        <v>#REF!</v>
      </c>
      <c r="I218" s="28" t="e">
        <f>'Отчет за 2019'!O46-#REF!</f>
        <v>#REF!</v>
      </c>
      <c r="J218" s="27"/>
      <c r="K218" s="2"/>
      <c r="L218" s="2"/>
      <c r="M218" s="2"/>
      <c r="N218" s="2"/>
      <c r="O218" s="2"/>
      <c r="P218" s="2"/>
      <c r="Q218" s="2"/>
    </row>
    <row r="219" spans="1:17" ht="15.75" x14ac:dyDescent="0.25">
      <c r="A219" s="201" t="s">
        <v>120</v>
      </c>
      <c r="B219" s="174" t="s">
        <v>60</v>
      </c>
      <c r="C219" s="205" t="s">
        <v>23</v>
      </c>
      <c r="D219" s="8">
        <v>2019</v>
      </c>
      <c r="E219" s="28" t="e">
        <f>'Отчет за 2019'!#REF!-#REF!</f>
        <v>#REF!</v>
      </c>
      <c r="F219" s="28" t="e">
        <f>'Отчет за 2019'!#REF!-#REF!</f>
        <v>#REF!</v>
      </c>
      <c r="G219" s="28" t="e">
        <f>'Отчет за 2019'!#REF!-#REF!</f>
        <v>#REF!</v>
      </c>
      <c r="H219" s="28" t="e">
        <f>'Отчет за 2019'!#REF!-#REF!</f>
        <v>#REF!</v>
      </c>
      <c r="I219" s="28" t="e">
        <f>'Отчет за 2019'!#REF!-#REF!</f>
        <v>#REF!</v>
      </c>
      <c r="J219" s="27"/>
      <c r="K219" s="2"/>
      <c r="L219" s="2"/>
      <c r="M219" s="2"/>
      <c r="N219" s="2"/>
      <c r="O219" s="2"/>
      <c r="P219" s="2"/>
      <c r="Q219" s="2"/>
    </row>
    <row r="220" spans="1:17" ht="15.75" x14ac:dyDescent="0.25">
      <c r="A220" s="202"/>
      <c r="B220" s="175"/>
      <c r="C220" s="206"/>
      <c r="D220" s="4">
        <v>2020</v>
      </c>
      <c r="E220" s="28" t="e">
        <f>'Отчет за 2019'!#REF!-#REF!</f>
        <v>#REF!</v>
      </c>
      <c r="F220" s="28" t="e">
        <f>'Отчет за 2019'!#REF!-#REF!</f>
        <v>#REF!</v>
      </c>
      <c r="G220" s="28" t="e">
        <f>'Отчет за 2019'!#REF!-#REF!</f>
        <v>#REF!</v>
      </c>
      <c r="H220" s="28" t="e">
        <f>'Отчет за 2019'!#REF!-#REF!</f>
        <v>#REF!</v>
      </c>
      <c r="I220" s="28" t="e">
        <f>'Отчет за 2019'!#REF!-#REF!</f>
        <v>#REF!</v>
      </c>
      <c r="J220" s="27"/>
      <c r="K220" s="2"/>
      <c r="L220" s="2"/>
      <c r="M220" s="2"/>
      <c r="N220" s="2"/>
      <c r="O220" s="2"/>
      <c r="P220" s="2"/>
      <c r="Q220" s="2"/>
    </row>
    <row r="221" spans="1:17" ht="15.75" x14ac:dyDescent="0.25">
      <c r="A221" s="202"/>
      <c r="B221" s="175"/>
      <c r="C221" s="206"/>
      <c r="D221" s="4">
        <v>2021</v>
      </c>
      <c r="E221" s="28" t="e">
        <f>'Отчет за 2019'!#REF!-#REF!</f>
        <v>#REF!</v>
      </c>
      <c r="F221" s="28" t="e">
        <f>'Отчет за 2019'!#REF!-#REF!</f>
        <v>#REF!</v>
      </c>
      <c r="G221" s="28" t="e">
        <f>'Отчет за 2019'!#REF!-#REF!</f>
        <v>#REF!</v>
      </c>
      <c r="H221" s="28" t="e">
        <f>'Отчет за 2019'!#REF!-#REF!</f>
        <v>#REF!</v>
      </c>
      <c r="I221" s="28" t="e">
        <f>'Отчет за 2019'!#REF!-#REF!</f>
        <v>#REF!</v>
      </c>
      <c r="J221" s="27"/>
      <c r="K221" s="2"/>
      <c r="L221" s="2"/>
      <c r="M221" s="2"/>
      <c r="N221" s="2"/>
      <c r="O221" s="2"/>
      <c r="P221" s="2"/>
      <c r="Q221" s="2"/>
    </row>
    <row r="222" spans="1:17" ht="15.75" x14ac:dyDescent="0.25">
      <c r="A222" s="202"/>
      <c r="B222" s="175"/>
      <c r="C222" s="206"/>
      <c r="D222" s="4">
        <v>2022</v>
      </c>
      <c r="E222" s="28" t="e">
        <f>'Отчет за 2019'!#REF!-#REF!</f>
        <v>#REF!</v>
      </c>
      <c r="F222" s="28" t="e">
        <f>'Отчет за 2019'!#REF!-#REF!</f>
        <v>#REF!</v>
      </c>
      <c r="G222" s="28" t="e">
        <f>'Отчет за 2019'!#REF!-#REF!</f>
        <v>#REF!</v>
      </c>
      <c r="H222" s="28" t="e">
        <f>'Отчет за 2019'!#REF!-#REF!</f>
        <v>#REF!</v>
      </c>
      <c r="I222" s="28" t="e">
        <f>'Отчет за 2019'!#REF!-#REF!</f>
        <v>#REF!</v>
      </c>
      <c r="J222" s="27"/>
      <c r="K222" s="2"/>
      <c r="L222" s="2"/>
      <c r="M222" s="2"/>
      <c r="N222" s="2"/>
      <c r="O222" s="2"/>
      <c r="P222" s="2"/>
      <c r="Q222" s="2"/>
    </row>
    <row r="223" spans="1:17" ht="15.75" x14ac:dyDescent="0.25">
      <c r="A223" s="202"/>
      <c r="B223" s="175"/>
      <c r="C223" s="206"/>
      <c r="D223" s="4">
        <v>2023</v>
      </c>
      <c r="E223" s="28" t="e">
        <f>'Отчет за 2019'!#REF!-#REF!</f>
        <v>#REF!</v>
      </c>
      <c r="F223" s="28" t="e">
        <f>'Отчет за 2019'!#REF!-#REF!</f>
        <v>#REF!</v>
      </c>
      <c r="G223" s="28" t="e">
        <f>'Отчет за 2019'!#REF!-#REF!</f>
        <v>#REF!</v>
      </c>
      <c r="H223" s="28" t="e">
        <f>'Отчет за 2019'!#REF!-#REF!</f>
        <v>#REF!</v>
      </c>
      <c r="I223" s="28" t="e">
        <f>'Отчет за 2019'!#REF!-#REF!</f>
        <v>#REF!</v>
      </c>
      <c r="J223" s="27"/>
      <c r="K223" s="2"/>
      <c r="L223" s="2"/>
      <c r="M223" s="2"/>
      <c r="N223" s="2"/>
      <c r="O223" s="2"/>
      <c r="P223" s="2"/>
      <c r="Q223" s="2"/>
    </row>
    <row r="224" spans="1:17" ht="15.75" x14ac:dyDescent="0.25">
      <c r="A224" s="202"/>
      <c r="B224" s="175"/>
      <c r="C224" s="206"/>
      <c r="D224" s="4" t="s">
        <v>26</v>
      </c>
      <c r="E224" s="28" t="e">
        <f>'Отчет за 2019'!#REF!-#REF!</f>
        <v>#REF!</v>
      </c>
      <c r="F224" s="28" t="e">
        <f>'Отчет за 2019'!#REF!-#REF!</f>
        <v>#REF!</v>
      </c>
      <c r="G224" s="28" t="e">
        <f>'Отчет за 2019'!#REF!-#REF!</f>
        <v>#REF!</v>
      </c>
      <c r="H224" s="28" t="e">
        <f>'Отчет за 2019'!#REF!-#REF!</f>
        <v>#REF!</v>
      </c>
      <c r="I224" s="28" t="e">
        <f>'Отчет за 2019'!#REF!-#REF!</f>
        <v>#REF!</v>
      </c>
      <c r="J224" s="27"/>
      <c r="K224" s="2"/>
      <c r="L224" s="2"/>
      <c r="M224" s="2"/>
      <c r="N224" s="2"/>
      <c r="O224" s="2"/>
      <c r="P224" s="2"/>
      <c r="Q224" s="2"/>
    </row>
    <row r="225" spans="1:17" ht="16.5" thickBot="1" x14ac:dyDescent="0.3">
      <c r="A225" s="203"/>
      <c r="B225" s="204"/>
      <c r="C225" s="207"/>
      <c r="D225" s="14" t="s">
        <v>27</v>
      </c>
      <c r="E225" s="28" t="e">
        <f>'Отчет за 2019'!K47-#REF!</f>
        <v>#REF!</v>
      </c>
      <c r="F225" s="28" t="e">
        <f>'Отчет за 2019'!L47-#REF!</f>
        <v>#REF!</v>
      </c>
      <c r="G225" s="28" t="e">
        <f>'Отчет за 2019'!M47-#REF!</f>
        <v>#REF!</v>
      </c>
      <c r="H225" s="28" t="e">
        <f>'Отчет за 2019'!N47-#REF!</f>
        <v>#REF!</v>
      </c>
      <c r="I225" s="28" t="e">
        <f>'Отчет за 2019'!O47-#REF!</f>
        <v>#REF!</v>
      </c>
      <c r="J225" s="27"/>
      <c r="K225" s="2"/>
      <c r="L225" s="2"/>
      <c r="M225" s="2"/>
      <c r="N225" s="2"/>
      <c r="O225" s="2"/>
      <c r="P225" s="2"/>
      <c r="Q225" s="2"/>
    </row>
    <row r="226" spans="1:17" ht="15.75" x14ac:dyDescent="0.25">
      <c r="A226" s="201" t="s">
        <v>121</v>
      </c>
      <c r="B226" s="174" t="s">
        <v>61</v>
      </c>
      <c r="C226" s="205" t="s">
        <v>23</v>
      </c>
      <c r="D226" s="8">
        <v>2019</v>
      </c>
      <c r="E226" s="28" t="e">
        <f>'Отчет за 2019'!#REF!-#REF!</f>
        <v>#REF!</v>
      </c>
      <c r="F226" s="28" t="e">
        <f>'Отчет за 2019'!#REF!-#REF!</f>
        <v>#REF!</v>
      </c>
      <c r="G226" s="28" t="e">
        <f>'Отчет за 2019'!#REF!-#REF!</f>
        <v>#REF!</v>
      </c>
      <c r="H226" s="28" t="e">
        <f>'Отчет за 2019'!#REF!-#REF!</f>
        <v>#REF!</v>
      </c>
      <c r="I226" s="28" t="e">
        <f>'Отчет за 2019'!#REF!-#REF!</f>
        <v>#REF!</v>
      </c>
      <c r="J226" s="27"/>
      <c r="K226" s="2"/>
      <c r="L226" s="2"/>
      <c r="M226" s="2"/>
      <c r="N226" s="2"/>
      <c r="O226" s="2"/>
      <c r="P226" s="2"/>
      <c r="Q226" s="2"/>
    </row>
    <row r="227" spans="1:17" ht="15.75" x14ac:dyDescent="0.25">
      <c r="A227" s="202"/>
      <c r="B227" s="175"/>
      <c r="C227" s="206"/>
      <c r="D227" s="4">
        <v>2020</v>
      </c>
      <c r="E227" s="28" t="e">
        <f>'Отчет за 2019'!#REF!-#REF!</f>
        <v>#REF!</v>
      </c>
      <c r="F227" s="28" t="e">
        <f>'Отчет за 2019'!#REF!-#REF!</f>
        <v>#REF!</v>
      </c>
      <c r="G227" s="28" t="e">
        <f>'Отчет за 2019'!#REF!-#REF!</f>
        <v>#REF!</v>
      </c>
      <c r="H227" s="28" t="e">
        <f>'Отчет за 2019'!#REF!-#REF!</f>
        <v>#REF!</v>
      </c>
      <c r="I227" s="28" t="e">
        <f>'Отчет за 2019'!#REF!-#REF!</f>
        <v>#REF!</v>
      </c>
      <c r="J227" s="27"/>
      <c r="K227" s="2"/>
      <c r="L227" s="2"/>
      <c r="M227" s="2"/>
      <c r="N227" s="2"/>
      <c r="O227" s="2"/>
      <c r="P227" s="2"/>
      <c r="Q227" s="2"/>
    </row>
    <row r="228" spans="1:17" ht="15.75" x14ac:dyDescent="0.25">
      <c r="A228" s="202"/>
      <c r="B228" s="175"/>
      <c r="C228" s="206"/>
      <c r="D228" s="4">
        <v>2021</v>
      </c>
      <c r="E228" s="28" t="e">
        <f>'Отчет за 2019'!#REF!-#REF!</f>
        <v>#REF!</v>
      </c>
      <c r="F228" s="28" t="e">
        <f>'Отчет за 2019'!#REF!-#REF!</f>
        <v>#REF!</v>
      </c>
      <c r="G228" s="28" t="e">
        <f>'Отчет за 2019'!#REF!-#REF!</f>
        <v>#REF!</v>
      </c>
      <c r="H228" s="28" t="e">
        <f>'Отчет за 2019'!#REF!-#REF!</f>
        <v>#REF!</v>
      </c>
      <c r="I228" s="28" t="e">
        <f>'Отчет за 2019'!#REF!-#REF!</f>
        <v>#REF!</v>
      </c>
      <c r="J228" s="27"/>
      <c r="K228" s="2"/>
      <c r="L228" s="2"/>
      <c r="M228" s="2"/>
      <c r="N228" s="2"/>
      <c r="O228" s="2"/>
      <c r="P228" s="2"/>
      <c r="Q228" s="2"/>
    </row>
    <row r="229" spans="1:17" ht="15.75" x14ac:dyDescent="0.25">
      <c r="A229" s="202"/>
      <c r="B229" s="175"/>
      <c r="C229" s="206"/>
      <c r="D229" s="4">
        <v>2022</v>
      </c>
      <c r="E229" s="28" t="e">
        <f>'Отчет за 2019'!#REF!-#REF!</f>
        <v>#REF!</v>
      </c>
      <c r="F229" s="28" t="e">
        <f>'Отчет за 2019'!#REF!-#REF!</f>
        <v>#REF!</v>
      </c>
      <c r="G229" s="28" t="e">
        <f>'Отчет за 2019'!#REF!-#REF!</f>
        <v>#REF!</v>
      </c>
      <c r="H229" s="28" t="e">
        <f>'Отчет за 2019'!#REF!-#REF!</f>
        <v>#REF!</v>
      </c>
      <c r="I229" s="28" t="e">
        <f>'Отчет за 2019'!#REF!-#REF!</f>
        <v>#REF!</v>
      </c>
      <c r="J229" s="27"/>
      <c r="K229" s="2"/>
      <c r="L229" s="2"/>
      <c r="M229" s="2"/>
      <c r="N229" s="2"/>
      <c r="O229" s="2"/>
      <c r="P229" s="2"/>
      <c r="Q229" s="2"/>
    </row>
    <row r="230" spans="1:17" ht="15.75" x14ac:dyDescent="0.25">
      <c r="A230" s="202"/>
      <c r="B230" s="175"/>
      <c r="C230" s="206"/>
      <c r="D230" s="4">
        <v>2023</v>
      </c>
      <c r="E230" s="28" t="e">
        <f>'Отчет за 2019'!#REF!-#REF!</f>
        <v>#REF!</v>
      </c>
      <c r="F230" s="28" t="e">
        <f>'Отчет за 2019'!#REF!-#REF!</f>
        <v>#REF!</v>
      </c>
      <c r="G230" s="28" t="e">
        <f>'Отчет за 2019'!#REF!-#REF!</f>
        <v>#REF!</v>
      </c>
      <c r="H230" s="28" t="e">
        <f>'Отчет за 2019'!#REF!-#REF!</f>
        <v>#REF!</v>
      </c>
      <c r="I230" s="28" t="e">
        <f>'Отчет за 2019'!#REF!-#REF!</f>
        <v>#REF!</v>
      </c>
      <c r="J230" s="27"/>
      <c r="K230" s="2"/>
      <c r="L230" s="2"/>
      <c r="M230" s="2"/>
      <c r="N230" s="2"/>
      <c r="O230" s="2"/>
      <c r="P230" s="2"/>
      <c r="Q230" s="2"/>
    </row>
    <row r="231" spans="1:17" ht="15.75" x14ac:dyDescent="0.25">
      <c r="A231" s="202"/>
      <c r="B231" s="175"/>
      <c r="C231" s="206"/>
      <c r="D231" s="4" t="s">
        <v>26</v>
      </c>
      <c r="E231" s="28" t="e">
        <f>'Отчет за 2019'!#REF!-#REF!</f>
        <v>#REF!</v>
      </c>
      <c r="F231" s="28" t="e">
        <f>'Отчет за 2019'!#REF!-#REF!</f>
        <v>#REF!</v>
      </c>
      <c r="G231" s="28" t="e">
        <f>'Отчет за 2019'!#REF!-#REF!</f>
        <v>#REF!</v>
      </c>
      <c r="H231" s="28" t="e">
        <f>'Отчет за 2019'!#REF!-#REF!</f>
        <v>#REF!</v>
      </c>
      <c r="I231" s="28" t="e">
        <f>'Отчет за 2019'!#REF!-#REF!</f>
        <v>#REF!</v>
      </c>
      <c r="J231" s="27"/>
      <c r="K231" s="2"/>
      <c r="L231" s="2"/>
      <c r="M231" s="2"/>
      <c r="N231" s="2"/>
      <c r="O231" s="2"/>
      <c r="P231" s="2"/>
      <c r="Q231" s="2"/>
    </row>
    <row r="232" spans="1:17" ht="16.5" thickBot="1" x14ac:dyDescent="0.3">
      <c r="A232" s="203"/>
      <c r="B232" s="204"/>
      <c r="C232" s="207"/>
      <c r="D232" s="14" t="s">
        <v>27</v>
      </c>
      <c r="E232" s="28" t="e">
        <f>'Отчет за 2019'!K48-#REF!</f>
        <v>#REF!</v>
      </c>
      <c r="F232" s="28" t="e">
        <f>'Отчет за 2019'!L48-#REF!</f>
        <v>#REF!</v>
      </c>
      <c r="G232" s="28" t="e">
        <f>'Отчет за 2019'!M48-#REF!</f>
        <v>#REF!</v>
      </c>
      <c r="H232" s="28" t="e">
        <f>'Отчет за 2019'!N48-#REF!</f>
        <v>#REF!</v>
      </c>
      <c r="I232" s="28" t="e">
        <f>'Отчет за 2019'!O48-#REF!</f>
        <v>#REF!</v>
      </c>
      <c r="J232" s="27"/>
      <c r="K232" s="2"/>
      <c r="L232" s="2"/>
      <c r="M232" s="2"/>
      <c r="N232" s="2"/>
      <c r="O232" s="2"/>
      <c r="P232" s="2"/>
      <c r="Q232" s="2"/>
    </row>
    <row r="233" spans="1:17" ht="15.75" x14ac:dyDescent="0.25">
      <c r="A233" s="201" t="s">
        <v>122</v>
      </c>
      <c r="B233" s="174" t="s">
        <v>62</v>
      </c>
      <c r="C233" s="205" t="s">
        <v>23</v>
      </c>
      <c r="D233" s="8">
        <v>2019</v>
      </c>
      <c r="E233" s="28" t="e">
        <f>'Отчет за 2019'!#REF!-#REF!</f>
        <v>#REF!</v>
      </c>
      <c r="F233" s="28" t="e">
        <f>'Отчет за 2019'!#REF!-#REF!</f>
        <v>#REF!</v>
      </c>
      <c r="G233" s="28" t="e">
        <f>'Отчет за 2019'!#REF!-#REF!</f>
        <v>#REF!</v>
      </c>
      <c r="H233" s="28" t="e">
        <f>'Отчет за 2019'!#REF!-#REF!</f>
        <v>#REF!</v>
      </c>
      <c r="I233" s="28" t="e">
        <f>'Отчет за 2019'!#REF!-#REF!</f>
        <v>#REF!</v>
      </c>
      <c r="J233" s="27"/>
      <c r="K233" s="2"/>
      <c r="L233" s="2"/>
      <c r="M233" s="2"/>
      <c r="N233" s="2"/>
      <c r="O233" s="2"/>
      <c r="P233" s="2"/>
      <c r="Q233" s="2"/>
    </row>
    <row r="234" spans="1:17" ht="15.75" x14ac:dyDescent="0.25">
      <c r="A234" s="202"/>
      <c r="B234" s="175"/>
      <c r="C234" s="206"/>
      <c r="D234" s="4">
        <v>2020</v>
      </c>
      <c r="E234" s="28" t="e">
        <f>'Отчет за 2019'!#REF!-#REF!</f>
        <v>#REF!</v>
      </c>
      <c r="F234" s="28" t="e">
        <f>'Отчет за 2019'!#REF!-#REF!</f>
        <v>#REF!</v>
      </c>
      <c r="G234" s="28" t="e">
        <f>'Отчет за 2019'!#REF!-#REF!</f>
        <v>#REF!</v>
      </c>
      <c r="H234" s="28" t="e">
        <f>'Отчет за 2019'!#REF!-#REF!</f>
        <v>#REF!</v>
      </c>
      <c r="I234" s="28" t="e">
        <f>'Отчет за 2019'!#REF!-#REF!</f>
        <v>#REF!</v>
      </c>
      <c r="J234" s="27"/>
      <c r="K234" s="2"/>
      <c r="L234" s="2"/>
      <c r="M234" s="2"/>
      <c r="N234" s="2"/>
      <c r="O234" s="2"/>
      <c r="P234" s="2"/>
      <c r="Q234" s="2"/>
    </row>
    <row r="235" spans="1:17" ht="15.75" x14ac:dyDescent="0.25">
      <c r="A235" s="202"/>
      <c r="B235" s="175"/>
      <c r="C235" s="206"/>
      <c r="D235" s="4">
        <v>2021</v>
      </c>
      <c r="E235" s="28" t="e">
        <f>'Отчет за 2019'!#REF!-#REF!</f>
        <v>#REF!</v>
      </c>
      <c r="F235" s="28" t="e">
        <f>'Отчет за 2019'!#REF!-#REF!</f>
        <v>#REF!</v>
      </c>
      <c r="G235" s="28" t="e">
        <f>'Отчет за 2019'!#REF!-#REF!</f>
        <v>#REF!</v>
      </c>
      <c r="H235" s="28" t="e">
        <f>'Отчет за 2019'!#REF!-#REF!</f>
        <v>#REF!</v>
      </c>
      <c r="I235" s="28" t="e">
        <f>'Отчет за 2019'!#REF!-#REF!</f>
        <v>#REF!</v>
      </c>
      <c r="J235" s="27"/>
      <c r="K235" s="2"/>
      <c r="L235" s="2"/>
      <c r="M235" s="2"/>
      <c r="N235" s="2"/>
      <c r="O235" s="2"/>
      <c r="P235" s="2"/>
      <c r="Q235" s="2"/>
    </row>
    <row r="236" spans="1:17" ht="15.75" x14ac:dyDescent="0.25">
      <c r="A236" s="202"/>
      <c r="B236" s="175"/>
      <c r="C236" s="206"/>
      <c r="D236" s="4">
        <v>2022</v>
      </c>
      <c r="E236" s="28" t="e">
        <f>'Отчет за 2019'!#REF!-#REF!</f>
        <v>#REF!</v>
      </c>
      <c r="F236" s="28" t="e">
        <f>'Отчет за 2019'!#REF!-#REF!</f>
        <v>#REF!</v>
      </c>
      <c r="G236" s="28" t="e">
        <f>'Отчет за 2019'!#REF!-#REF!</f>
        <v>#REF!</v>
      </c>
      <c r="H236" s="28" t="e">
        <f>'Отчет за 2019'!#REF!-#REF!</f>
        <v>#REF!</v>
      </c>
      <c r="I236" s="28" t="e">
        <f>'Отчет за 2019'!#REF!-#REF!</f>
        <v>#REF!</v>
      </c>
      <c r="J236" s="27"/>
      <c r="K236" s="2"/>
      <c r="L236" s="2"/>
      <c r="M236" s="2"/>
      <c r="N236" s="2"/>
      <c r="O236" s="2"/>
      <c r="P236" s="2"/>
      <c r="Q236" s="2"/>
    </row>
    <row r="237" spans="1:17" ht="15.75" x14ac:dyDescent="0.25">
      <c r="A237" s="202"/>
      <c r="B237" s="175"/>
      <c r="C237" s="206"/>
      <c r="D237" s="4">
        <v>2023</v>
      </c>
      <c r="E237" s="28" t="e">
        <f>'Отчет за 2019'!#REF!-#REF!</f>
        <v>#REF!</v>
      </c>
      <c r="F237" s="28" t="e">
        <f>'Отчет за 2019'!#REF!-#REF!</f>
        <v>#REF!</v>
      </c>
      <c r="G237" s="28" t="e">
        <f>'Отчет за 2019'!#REF!-#REF!</f>
        <v>#REF!</v>
      </c>
      <c r="H237" s="28" t="e">
        <f>'Отчет за 2019'!#REF!-#REF!</f>
        <v>#REF!</v>
      </c>
      <c r="I237" s="28" t="e">
        <f>'Отчет за 2019'!#REF!-#REF!</f>
        <v>#REF!</v>
      </c>
      <c r="J237" s="27"/>
      <c r="K237" s="2"/>
      <c r="L237" s="2"/>
      <c r="M237" s="2"/>
      <c r="N237" s="2"/>
      <c r="O237" s="2"/>
      <c r="P237" s="2"/>
      <c r="Q237" s="2"/>
    </row>
    <row r="238" spans="1:17" ht="15.75" x14ac:dyDescent="0.25">
      <c r="A238" s="202"/>
      <c r="B238" s="175"/>
      <c r="C238" s="206"/>
      <c r="D238" s="4" t="s">
        <v>26</v>
      </c>
      <c r="E238" s="28" t="e">
        <f>'Отчет за 2019'!#REF!-#REF!</f>
        <v>#REF!</v>
      </c>
      <c r="F238" s="28" t="e">
        <f>'Отчет за 2019'!#REF!-#REF!</f>
        <v>#REF!</v>
      </c>
      <c r="G238" s="28" t="e">
        <f>'Отчет за 2019'!#REF!-#REF!</f>
        <v>#REF!</v>
      </c>
      <c r="H238" s="28" t="e">
        <f>'Отчет за 2019'!#REF!-#REF!</f>
        <v>#REF!</v>
      </c>
      <c r="I238" s="28" t="e">
        <f>'Отчет за 2019'!#REF!-#REF!</f>
        <v>#REF!</v>
      </c>
      <c r="J238" s="27"/>
      <c r="K238" s="2"/>
      <c r="L238" s="2"/>
      <c r="M238" s="2"/>
      <c r="N238" s="2"/>
      <c r="O238" s="2"/>
      <c r="P238" s="2"/>
      <c r="Q238" s="2"/>
    </row>
    <row r="239" spans="1:17" ht="16.5" thickBot="1" x14ac:dyDescent="0.3">
      <c r="A239" s="203"/>
      <c r="B239" s="204"/>
      <c r="C239" s="207"/>
      <c r="D239" s="14" t="s">
        <v>27</v>
      </c>
      <c r="E239" s="28" t="e">
        <f>'Отчет за 2019'!K49-#REF!</f>
        <v>#REF!</v>
      </c>
      <c r="F239" s="28" t="e">
        <f>'Отчет за 2019'!L49-#REF!</f>
        <v>#REF!</v>
      </c>
      <c r="G239" s="28" t="e">
        <f>'Отчет за 2019'!M49-#REF!</f>
        <v>#REF!</v>
      </c>
      <c r="H239" s="28" t="e">
        <f>'Отчет за 2019'!N49-#REF!</f>
        <v>#REF!</v>
      </c>
      <c r="I239" s="28" t="e">
        <f>'Отчет за 2019'!O49-#REF!</f>
        <v>#REF!</v>
      </c>
      <c r="J239" s="27"/>
      <c r="K239" s="2"/>
      <c r="L239" s="2"/>
      <c r="M239" s="2"/>
      <c r="N239" s="2"/>
      <c r="O239" s="2"/>
      <c r="P239" s="2"/>
      <c r="Q239" s="2"/>
    </row>
    <row r="240" spans="1:17" ht="15.75" x14ac:dyDescent="0.25">
      <c r="A240" s="201" t="s">
        <v>123</v>
      </c>
      <c r="B240" s="174" t="s">
        <v>63</v>
      </c>
      <c r="C240" s="205" t="s">
        <v>23</v>
      </c>
      <c r="D240" s="8">
        <v>2019</v>
      </c>
      <c r="E240" s="28" t="e">
        <f>'Отчет за 2019'!#REF!-#REF!</f>
        <v>#REF!</v>
      </c>
      <c r="F240" s="28" t="e">
        <f>'Отчет за 2019'!#REF!-#REF!</f>
        <v>#REF!</v>
      </c>
      <c r="G240" s="28" t="e">
        <f>'Отчет за 2019'!#REF!-#REF!</f>
        <v>#REF!</v>
      </c>
      <c r="H240" s="28" t="e">
        <f>'Отчет за 2019'!#REF!-#REF!</f>
        <v>#REF!</v>
      </c>
      <c r="I240" s="28" t="e">
        <f>'Отчет за 2019'!#REF!-#REF!</f>
        <v>#REF!</v>
      </c>
      <c r="J240" s="27"/>
      <c r="K240" s="2"/>
      <c r="L240" s="2"/>
      <c r="M240" s="2"/>
      <c r="N240" s="2"/>
      <c r="O240" s="2"/>
      <c r="P240" s="2"/>
      <c r="Q240" s="2"/>
    </row>
    <row r="241" spans="1:17" ht="15.75" x14ac:dyDescent="0.25">
      <c r="A241" s="202"/>
      <c r="B241" s="175"/>
      <c r="C241" s="206"/>
      <c r="D241" s="4">
        <v>2020</v>
      </c>
      <c r="E241" s="28" t="e">
        <f>'Отчет за 2019'!#REF!-#REF!</f>
        <v>#REF!</v>
      </c>
      <c r="F241" s="28" t="e">
        <f>'Отчет за 2019'!#REF!-#REF!</f>
        <v>#REF!</v>
      </c>
      <c r="G241" s="28" t="e">
        <f>'Отчет за 2019'!#REF!-#REF!</f>
        <v>#REF!</v>
      </c>
      <c r="H241" s="28" t="e">
        <f>'Отчет за 2019'!#REF!-#REF!</f>
        <v>#REF!</v>
      </c>
      <c r="I241" s="28" t="e">
        <f>'Отчет за 2019'!#REF!-#REF!</f>
        <v>#REF!</v>
      </c>
      <c r="J241" s="27"/>
      <c r="K241" s="2"/>
      <c r="L241" s="2"/>
      <c r="M241" s="2"/>
      <c r="N241" s="2"/>
      <c r="O241" s="2"/>
      <c r="P241" s="2"/>
      <c r="Q241" s="2"/>
    </row>
    <row r="242" spans="1:17" ht="15.75" x14ac:dyDescent="0.25">
      <c r="A242" s="202"/>
      <c r="B242" s="175"/>
      <c r="C242" s="206"/>
      <c r="D242" s="4">
        <v>2021</v>
      </c>
      <c r="E242" s="28" t="e">
        <f>'Отчет за 2019'!#REF!-#REF!</f>
        <v>#REF!</v>
      </c>
      <c r="F242" s="28" t="e">
        <f>'Отчет за 2019'!#REF!-#REF!</f>
        <v>#REF!</v>
      </c>
      <c r="G242" s="28" t="e">
        <f>'Отчет за 2019'!#REF!-#REF!</f>
        <v>#REF!</v>
      </c>
      <c r="H242" s="28" t="e">
        <f>'Отчет за 2019'!#REF!-#REF!</f>
        <v>#REF!</v>
      </c>
      <c r="I242" s="28" t="e">
        <f>'Отчет за 2019'!#REF!-#REF!</f>
        <v>#REF!</v>
      </c>
      <c r="J242" s="27"/>
      <c r="K242" s="2"/>
      <c r="L242" s="2"/>
      <c r="M242" s="2"/>
      <c r="N242" s="2"/>
      <c r="O242" s="2"/>
      <c r="P242" s="2"/>
      <c r="Q242" s="2"/>
    </row>
    <row r="243" spans="1:17" ht="15.75" x14ac:dyDescent="0.25">
      <c r="A243" s="202"/>
      <c r="B243" s="175"/>
      <c r="C243" s="206"/>
      <c r="D243" s="4">
        <v>2022</v>
      </c>
      <c r="E243" s="28" t="e">
        <f>'Отчет за 2019'!#REF!-#REF!</f>
        <v>#REF!</v>
      </c>
      <c r="F243" s="28" t="e">
        <f>'Отчет за 2019'!#REF!-#REF!</f>
        <v>#REF!</v>
      </c>
      <c r="G243" s="28" t="e">
        <f>'Отчет за 2019'!#REF!-#REF!</f>
        <v>#REF!</v>
      </c>
      <c r="H243" s="28" t="e">
        <f>'Отчет за 2019'!#REF!-#REF!</f>
        <v>#REF!</v>
      </c>
      <c r="I243" s="28" t="e">
        <f>'Отчет за 2019'!#REF!-#REF!</f>
        <v>#REF!</v>
      </c>
      <c r="J243" s="27"/>
      <c r="K243" s="2"/>
      <c r="L243" s="2"/>
      <c r="M243" s="2"/>
      <c r="N243" s="2"/>
      <c r="O243" s="2"/>
      <c r="P243" s="2"/>
      <c r="Q243" s="2"/>
    </row>
    <row r="244" spans="1:17" ht="15.75" x14ac:dyDescent="0.25">
      <c r="A244" s="202"/>
      <c r="B244" s="175"/>
      <c r="C244" s="206"/>
      <c r="D244" s="4">
        <v>2023</v>
      </c>
      <c r="E244" s="28" t="e">
        <f>'Отчет за 2019'!#REF!-#REF!</f>
        <v>#REF!</v>
      </c>
      <c r="F244" s="28" t="e">
        <f>'Отчет за 2019'!#REF!-#REF!</f>
        <v>#REF!</v>
      </c>
      <c r="G244" s="28" t="e">
        <f>'Отчет за 2019'!#REF!-#REF!</f>
        <v>#REF!</v>
      </c>
      <c r="H244" s="28" t="e">
        <f>'Отчет за 2019'!#REF!-#REF!</f>
        <v>#REF!</v>
      </c>
      <c r="I244" s="28" t="e">
        <f>'Отчет за 2019'!#REF!-#REF!</f>
        <v>#REF!</v>
      </c>
      <c r="J244" s="27"/>
      <c r="K244" s="2"/>
      <c r="L244" s="2"/>
      <c r="M244" s="2"/>
      <c r="N244" s="2"/>
      <c r="O244" s="2"/>
      <c r="P244" s="2"/>
      <c r="Q244" s="2"/>
    </row>
    <row r="245" spans="1:17" ht="15.75" x14ac:dyDescent="0.25">
      <c r="A245" s="202"/>
      <c r="B245" s="175"/>
      <c r="C245" s="206"/>
      <c r="D245" s="4" t="s">
        <v>26</v>
      </c>
      <c r="E245" s="28" t="e">
        <f>'Отчет за 2019'!#REF!-#REF!</f>
        <v>#REF!</v>
      </c>
      <c r="F245" s="28" t="e">
        <f>'Отчет за 2019'!#REF!-#REF!</f>
        <v>#REF!</v>
      </c>
      <c r="G245" s="28" t="e">
        <f>'Отчет за 2019'!#REF!-#REF!</f>
        <v>#REF!</v>
      </c>
      <c r="H245" s="28" t="e">
        <f>'Отчет за 2019'!#REF!-#REF!</f>
        <v>#REF!</v>
      </c>
      <c r="I245" s="28" t="e">
        <f>'Отчет за 2019'!#REF!-#REF!</f>
        <v>#REF!</v>
      </c>
      <c r="J245" s="27"/>
      <c r="K245" s="2"/>
      <c r="L245" s="2"/>
      <c r="M245" s="2"/>
      <c r="N245" s="2"/>
      <c r="O245" s="2"/>
      <c r="P245" s="2"/>
      <c r="Q245" s="2"/>
    </row>
    <row r="246" spans="1:17" ht="16.5" thickBot="1" x14ac:dyDescent="0.3">
      <c r="A246" s="203"/>
      <c r="B246" s="204"/>
      <c r="C246" s="207"/>
      <c r="D246" s="14" t="s">
        <v>27</v>
      </c>
      <c r="E246" s="28" t="e">
        <f>'Отчет за 2019'!K50-#REF!</f>
        <v>#REF!</v>
      </c>
      <c r="F246" s="28" t="e">
        <f>'Отчет за 2019'!L50-#REF!</f>
        <v>#REF!</v>
      </c>
      <c r="G246" s="28" t="e">
        <f>'Отчет за 2019'!M50-#REF!</f>
        <v>#REF!</v>
      </c>
      <c r="H246" s="28" t="e">
        <f>'Отчет за 2019'!N50-#REF!</f>
        <v>#REF!</v>
      </c>
      <c r="I246" s="28" t="e">
        <f>'Отчет за 2019'!O50-#REF!</f>
        <v>#REF!</v>
      </c>
      <c r="J246" s="27"/>
      <c r="K246" s="2"/>
      <c r="L246" s="2"/>
      <c r="M246" s="2"/>
      <c r="N246" s="2"/>
      <c r="O246" s="2"/>
      <c r="P246" s="2"/>
      <c r="Q246" s="2"/>
    </row>
    <row r="247" spans="1:17" ht="15.75" x14ac:dyDescent="0.25">
      <c r="A247" s="201" t="s">
        <v>109</v>
      </c>
      <c r="B247" s="174" t="s">
        <v>64</v>
      </c>
      <c r="C247" s="205" t="s">
        <v>23</v>
      </c>
      <c r="D247" s="8">
        <v>2019</v>
      </c>
      <c r="E247" s="28" t="e">
        <f>'Отчет за 2019'!#REF!-#REF!</f>
        <v>#REF!</v>
      </c>
      <c r="F247" s="28" t="e">
        <f>'Отчет за 2019'!#REF!-#REF!</f>
        <v>#REF!</v>
      </c>
      <c r="G247" s="28" t="e">
        <f>'Отчет за 2019'!#REF!-#REF!</f>
        <v>#REF!</v>
      </c>
      <c r="H247" s="28" t="e">
        <f>'Отчет за 2019'!#REF!-#REF!</f>
        <v>#REF!</v>
      </c>
      <c r="I247" s="28" t="e">
        <f>'Отчет за 2019'!#REF!-#REF!</f>
        <v>#REF!</v>
      </c>
      <c r="J247" s="27"/>
      <c r="K247" s="2"/>
      <c r="L247" s="2"/>
      <c r="M247" s="2"/>
      <c r="N247" s="2"/>
      <c r="O247" s="2"/>
      <c r="P247" s="2"/>
      <c r="Q247" s="2"/>
    </row>
    <row r="248" spans="1:17" ht="15.75" x14ac:dyDescent="0.25">
      <c r="A248" s="202"/>
      <c r="B248" s="175"/>
      <c r="C248" s="206"/>
      <c r="D248" s="4">
        <v>2020</v>
      </c>
      <c r="E248" s="28" t="e">
        <f>'Отчет за 2019'!#REF!-#REF!</f>
        <v>#REF!</v>
      </c>
      <c r="F248" s="28" t="e">
        <f>'Отчет за 2019'!#REF!-#REF!</f>
        <v>#REF!</v>
      </c>
      <c r="G248" s="28" t="e">
        <f>'Отчет за 2019'!#REF!-#REF!</f>
        <v>#REF!</v>
      </c>
      <c r="H248" s="28" t="e">
        <f>'Отчет за 2019'!#REF!-#REF!</f>
        <v>#REF!</v>
      </c>
      <c r="I248" s="28" t="e">
        <f>'Отчет за 2019'!#REF!-#REF!</f>
        <v>#REF!</v>
      </c>
      <c r="J248" s="27"/>
      <c r="K248" s="2"/>
      <c r="L248" s="2"/>
      <c r="M248" s="2"/>
      <c r="N248" s="2"/>
      <c r="O248" s="2"/>
      <c r="P248" s="2"/>
      <c r="Q248" s="2"/>
    </row>
    <row r="249" spans="1:17" ht="15.75" x14ac:dyDescent="0.25">
      <c r="A249" s="202"/>
      <c r="B249" s="175"/>
      <c r="C249" s="206"/>
      <c r="D249" s="4">
        <v>2021</v>
      </c>
      <c r="E249" s="28" t="e">
        <f>'Отчет за 2019'!#REF!-#REF!</f>
        <v>#REF!</v>
      </c>
      <c r="F249" s="28" t="e">
        <f>'Отчет за 2019'!#REF!-#REF!</f>
        <v>#REF!</v>
      </c>
      <c r="G249" s="28" t="e">
        <f>'Отчет за 2019'!#REF!-#REF!</f>
        <v>#REF!</v>
      </c>
      <c r="H249" s="28" t="e">
        <f>'Отчет за 2019'!#REF!-#REF!</f>
        <v>#REF!</v>
      </c>
      <c r="I249" s="28" t="e">
        <f>'Отчет за 2019'!#REF!-#REF!</f>
        <v>#REF!</v>
      </c>
      <c r="J249" s="27"/>
      <c r="K249" s="2"/>
      <c r="L249" s="2"/>
      <c r="M249" s="2"/>
      <c r="N249" s="2"/>
      <c r="O249" s="2"/>
      <c r="P249" s="2"/>
      <c r="Q249" s="2"/>
    </row>
    <row r="250" spans="1:17" ht="15.75" x14ac:dyDescent="0.25">
      <c r="A250" s="202"/>
      <c r="B250" s="175"/>
      <c r="C250" s="206"/>
      <c r="D250" s="4">
        <v>2022</v>
      </c>
      <c r="E250" s="28" t="e">
        <f>'Отчет за 2019'!#REF!-#REF!</f>
        <v>#REF!</v>
      </c>
      <c r="F250" s="28" t="e">
        <f>'Отчет за 2019'!#REF!-#REF!</f>
        <v>#REF!</v>
      </c>
      <c r="G250" s="28" t="e">
        <f>'Отчет за 2019'!#REF!-#REF!</f>
        <v>#REF!</v>
      </c>
      <c r="H250" s="28" t="e">
        <f>'Отчет за 2019'!#REF!-#REF!</f>
        <v>#REF!</v>
      </c>
      <c r="I250" s="28" t="e">
        <f>'Отчет за 2019'!#REF!-#REF!</f>
        <v>#REF!</v>
      </c>
      <c r="J250" s="27"/>
      <c r="K250" s="2"/>
      <c r="L250" s="2"/>
      <c r="M250" s="2"/>
      <c r="N250" s="2"/>
      <c r="O250" s="2"/>
      <c r="P250" s="2"/>
      <c r="Q250" s="2"/>
    </row>
    <row r="251" spans="1:17" ht="15.75" x14ac:dyDescent="0.25">
      <c r="A251" s="202"/>
      <c r="B251" s="175"/>
      <c r="C251" s="206"/>
      <c r="D251" s="4">
        <v>2023</v>
      </c>
      <c r="E251" s="28" t="e">
        <f>'Отчет за 2019'!#REF!-#REF!</f>
        <v>#REF!</v>
      </c>
      <c r="F251" s="28" t="e">
        <f>'Отчет за 2019'!#REF!-#REF!</f>
        <v>#REF!</v>
      </c>
      <c r="G251" s="28" t="e">
        <f>'Отчет за 2019'!#REF!-#REF!</f>
        <v>#REF!</v>
      </c>
      <c r="H251" s="28" t="e">
        <f>'Отчет за 2019'!#REF!-#REF!</f>
        <v>#REF!</v>
      </c>
      <c r="I251" s="28" t="e">
        <f>'Отчет за 2019'!#REF!-#REF!</f>
        <v>#REF!</v>
      </c>
      <c r="J251" s="27"/>
      <c r="K251" s="2"/>
      <c r="L251" s="2"/>
      <c r="M251" s="2"/>
      <c r="N251" s="2"/>
      <c r="O251" s="2"/>
      <c r="P251" s="2"/>
      <c r="Q251" s="2"/>
    </row>
    <row r="252" spans="1:17" ht="15.75" x14ac:dyDescent="0.25">
      <c r="A252" s="202"/>
      <c r="B252" s="175"/>
      <c r="C252" s="206"/>
      <c r="D252" s="4" t="s">
        <v>26</v>
      </c>
      <c r="E252" s="28" t="e">
        <f>'Отчет за 2019'!#REF!-#REF!</f>
        <v>#REF!</v>
      </c>
      <c r="F252" s="28" t="e">
        <f>'Отчет за 2019'!#REF!-#REF!</f>
        <v>#REF!</v>
      </c>
      <c r="G252" s="28" t="e">
        <f>'Отчет за 2019'!#REF!-#REF!</f>
        <v>#REF!</v>
      </c>
      <c r="H252" s="28" t="e">
        <f>'Отчет за 2019'!#REF!-#REF!</f>
        <v>#REF!</v>
      </c>
      <c r="I252" s="28" t="e">
        <f>'Отчет за 2019'!#REF!-#REF!</f>
        <v>#REF!</v>
      </c>
      <c r="J252" s="27"/>
      <c r="K252" s="2"/>
      <c r="L252" s="2"/>
      <c r="M252" s="2"/>
      <c r="N252" s="2"/>
      <c r="O252" s="2"/>
      <c r="P252" s="2"/>
      <c r="Q252" s="2"/>
    </row>
    <row r="253" spans="1:17" ht="16.5" thickBot="1" x14ac:dyDescent="0.3">
      <c r="A253" s="203"/>
      <c r="B253" s="204"/>
      <c r="C253" s="207"/>
      <c r="D253" s="14" t="s">
        <v>27</v>
      </c>
      <c r="E253" s="28" t="e">
        <f>'Отчет за 2019'!K51-#REF!</f>
        <v>#REF!</v>
      </c>
      <c r="F253" s="28" t="e">
        <f>'Отчет за 2019'!L51-#REF!</f>
        <v>#REF!</v>
      </c>
      <c r="G253" s="28" t="e">
        <f>'Отчет за 2019'!M51-#REF!</f>
        <v>#REF!</v>
      </c>
      <c r="H253" s="28" t="e">
        <f>'Отчет за 2019'!N51-#REF!</f>
        <v>#REF!</v>
      </c>
      <c r="I253" s="28" t="e">
        <f>'Отчет за 2019'!O51-#REF!</f>
        <v>#REF!</v>
      </c>
      <c r="J253" s="27"/>
      <c r="K253" s="2"/>
      <c r="L253" s="2"/>
      <c r="M253" s="2"/>
      <c r="N253" s="2"/>
      <c r="O253" s="2"/>
      <c r="P253" s="2"/>
      <c r="Q253" s="2"/>
    </row>
    <row r="254" spans="1:17" ht="15.75" x14ac:dyDescent="0.25">
      <c r="A254" s="201" t="s">
        <v>108</v>
      </c>
      <c r="B254" s="174" t="s">
        <v>65</v>
      </c>
      <c r="C254" s="205" t="s">
        <v>23</v>
      </c>
      <c r="D254" s="8">
        <v>2019</v>
      </c>
      <c r="E254" s="28" t="e">
        <f>'Отчет за 2019'!#REF!-#REF!</f>
        <v>#REF!</v>
      </c>
      <c r="F254" s="28" t="e">
        <f>'Отчет за 2019'!#REF!-#REF!</f>
        <v>#REF!</v>
      </c>
      <c r="G254" s="28" t="e">
        <f>'Отчет за 2019'!#REF!-#REF!</f>
        <v>#REF!</v>
      </c>
      <c r="H254" s="28" t="e">
        <f>'Отчет за 2019'!#REF!-#REF!</f>
        <v>#REF!</v>
      </c>
      <c r="I254" s="28" t="e">
        <f>'Отчет за 2019'!#REF!-#REF!</f>
        <v>#REF!</v>
      </c>
      <c r="J254" s="27"/>
      <c r="K254" s="2"/>
      <c r="L254" s="2"/>
      <c r="M254" s="2"/>
      <c r="N254" s="2"/>
      <c r="O254" s="2"/>
      <c r="P254" s="2"/>
      <c r="Q254" s="2"/>
    </row>
    <row r="255" spans="1:17" ht="15.75" x14ac:dyDescent="0.25">
      <c r="A255" s="202"/>
      <c r="B255" s="175"/>
      <c r="C255" s="206"/>
      <c r="D255" s="4">
        <v>2020</v>
      </c>
      <c r="E255" s="28" t="e">
        <f>'Отчет за 2019'!#REF!-#REF!</f>
        <v>#REF!</v>
      </c>
      <c r="F255" s="28" t="e">
        <f>'Отчет за 2019'!#REF!-#REF!</f>
        <v>#REF!</v>
      </c>
      <c r="G255" s="28" t="e">
        <f>'Отчет за 2019'!#REF!-#REF!</f>
        <v>#REF!</v>
      </c>
      <c r="H255" s="28" t="e">
        <f>'Отчет за 2019'!#REF!-#REF!</f>
        <v>#REF!</v>
      </c>
      <c r="I255" s="28" t="e">
        <f>'Отчет за 2019'!#REF!-#REF!</f>
        <v>#REF!</v>
      </c>
      <c r="J255" s="27"/>
      <c r="K255" s="2"/>
      <c r="L255" s="2"/>
      <c r="M255" s="2"/>
      <c r="N255" s="2"/>
      <c r="O255" s="2"/>
      <c r="P255" s="2"/>
      <c r="Q255" s="2"/>
    </row>
    <row r="256" spans="1:17" ht="15.75" x14ac:dyDescent="0.25">
      <c r="A256" s="202"/>
      <c r="B256" s="175"/>
      <c r="C256" s="206"/>
      <c r="D256" s="4">
        <v>2021</v>
      </c>
      <c r="E256" s="28" t="e">
        <f>'Отчет за 2019'!#REF!-#REF!</f>
        <v>#REF!</v>
      </c>
      <c r="F256" s="28" t="e">
        <f>'Отчет за 2019'!#REF!-#REF!</f>
        <v>#REF!</v>
      </c>
      <c r="G256" s="28" t="e">
        <f>'Отчет за 2019'!#REF!-#REF!</f>
        <v>#REF!</v>
      </c>
      <c r="H256" s="28" t="e">
        <f>'Отчет за 2019'!#REF!-#REF!</f>
        <v>#REF!</v>
      </c>
      <c r="I256" s="28" t="e">
        <f>'Отчет за 2019'!#REF!-#REF!</f>
        <v>#REF!</v>
      </c>
      <c r="J256" s="27"/>
      <c r="K256" s="2"/>
      <c r="L256" s="2"/>
      <c r="M256" s="2"/>
      <c r="N256" s="2"/>
      <c r="O256" s="2"/>
      <c r="P256" s="2"/>
      <c r="Q256" s="2"/>
    </row>
    <row r="257" spans="1:17" ht="15.75" x14ac:dyDescent="0.25">
      <c r="A257" s="202"/>
      <c r="B257" s="175"/>
      <c r="C257" s="206"/>
      <c r="D257" s="4">
        <v>2022</v>
      </c>
      <c r="E257" s="28" t="e">
        <f>'Отчет за 2019'!#REF!-#REF!</f>
        <v>#REF!</v>
      </c>
      <c r="F257" s="28" t="e">
        <f>'Отчет за 2019'!#REF!-#REF!</f>
        <v>#REF!</v>
      </c>
      <c r="G257" s="28" t="e">
        <f>'Отчет за 2019'!#REF!-#REF!</f>
        <v>#REF!</v>
      </c>
      <c r="H257" s="28" t="e">
        <f>'Отчет за 2019'!#REF!-#REF!</f>
        <v>#REF!</v>
      </c>
      <c r="I257" s="28" t="e">
        <f>'Отчет за 2019'!#REF!-#REF!</f>
        <v>#REF!</v>
      </c>
      <c r="J257" s="27"/>
      <c r="K257" s="2"/>
      <c r="L257" s="2"/>
      <c r="M257" s="2"/>
      <c r="N257" s="2"/>
      <c r="O257" s="2"/>
      <c r="P257" s="2"/>
      <c r="Q257" s="2"/>
    </row>
    <row r="258" spans="1:17" ht="15.75" x14ac:dyDescent="0.25">
      <c r="A258" s="202"/>
      <c r="B258" s="175"/>
      <c r="C258" s="206"/>
      <c r="D258" s="4">
        <v>2023</v>
      </c>
      <c r="E258" s="28" t="e">
        <f>'Отчет за 2019'!#REF!-#REF!</f>
        <v>#REF!</v>
      </c>
      <c r="F258" s="28" t="e">
        <f>'Отчет за 2019'!#REF!-#REF!</f>
        <v>#REF!</v>
      </c>
      <c r="G258" s="28" t="e">
        <f>'Отчет за 2019'!#REF!-#REF!</f>
        <v>#REF!</v>
      </c>
      <c r="H258" s="28" t="e">
        <f>'Отчет за 2019'!#REF!-#REF!</f>
        <v>#REF!</v>
      </c>
      <c r="I258" s="28" t="e">
        <f>'Отчет за 2019'!#REF!-#REF!</f>
        <v>#REF!</v>
      </c>
      <c r="J258" s="27"/>
      <c r="K258" s="2"/>
      <c r="L258" s="2"/>
      <c r="M258" s="2"/>
      <c r="N258" s="2"/>
      <c r="O258" s="2"/>
      <c r="P258" s="2"/>
      <c r="Q258" s="2"/>
    </row>
    <row r="259" spans="1:17" ht="15.75" x14ac:dyDescent="0.25">
      <c r="A259" s="202"/>
      <c r="B259" s="175"/>
      <c r="C259" s="206"/>
      <c r="D259" s="4" t="s">
        <v>26</v>
      </c>
      <c r="E259" s="28" t="e">
        <f>'Отчет за 2019'!#REF!-#REF!</f>
        <v>#REF!</v>
      </c>
      <c r="F259" s="28" t="e">
        <f>'Отчет за 2019'!#REF!-#REF!</f>
        <v>#REF!</v>
      </c>
      <c r="G259" s="28" t="e">
        <f>'Отчет за 2019'!#REF!-#REF!</f>
        <v>#REF!</v>
      </c>
      <c r="H259" s="28" t="e">
        <f>'Отчет за 2019'!#REF!-#REF!</f>
        <v>#REF!</v>
      </c>
      <c r="I259" s="28" t="e">
        <f>'Отчет за 2019'!#REF!-#REF!</f>
        <v>#REF!</v>
      </c>
      <c r="J259" s="27"/>
      <c r="K259" s="2"/>
      <c r="L259" s="2"/>
      <c r="M259" s="2"/>
      <c r="N259" s="2"/>
      <c r="O259" s="2"/>
      <c r="P259" s="2"/>
      <c r="Q259" s="2"/>
    </row>
    <row r="260" spans="1:17" ht="16.5" thickBot="1" x14ac:dyDescent="0.3">
      <c r="A260" s="203"/>
      <c r="B260" s="204"/>
      <c r="C260" s="207"/>
      <c r="D260" s="14" t="s">
        <v>27</v>
      </c>
      <c r="E260" s="28" t="e">
        <f>'Отчет за 2019'!K52-#REF!</f>
        <v>#REF!</v>
      </c>
      <c r="F260" s="28" t="e">
        <f>'Отчет за 2019'!L52-#REF!</f>
        <v>#REF!</v>
      </c>
      <c r="G260" s="28" t="e">
        <f>'Отчет за 2019'!M52-#REF!</f>
        <v>#REF!</v>
      </c>
      <c r="H260" s="28" t="e">
        <f>'Отчет за 2019'!N52-#REF!</f>
        <v>#REF!</v>
      </c>
      <c r="I260" s="28" t="e">
        <f>'Отчет за 2019'!O52-#REF!</f>
        <v>#REF!</v>
      </c>
      <c r="J260" s="27"/>
      <c r="K260" s="2"/>
      <c r="L260" s="2"/>
      <c r="M260" s="2"/>
      <c r="N260" s="2"/>
      <c r="O260" s="2"/>
      <c r="P260" s="2"/>
      <c r="Q260" s="2"/>
    </row>
    <row r="261" spans="1:17" ht="16.5" thickBot="1" x14ac:dyDescent="0.3">
      <c r="A261" s="254" t="s">
        <v>66</v>
      </c>
      <c r="B261" s="255"/>
      <c r="C261" s="255"/>
      <c r="D261" s="255"/>
      <c r="E261" s="255"/>
      <c r="F261" s="255"/>
      <c r="G261" s="255"/>
      <c r="H261" s="255"/>
      <c r="I261" s="256"/>
      <c r="J261" s="27"/>
      <c r="K261" s="2"/>
      <c r="L261" s="2"/>
      <c r="M261" s="2"/>
      <c r="N261" s="2"/>
      <c r="O261" s="2"/>
      <c r="P261" s="2"/>
      <c r="Q261" s="2"/>
    </row>
    <row r="262" spans="1:17" ht="15.75" x14ac:dyDescent="0.25">
      <c r="A262" s="196">
        <v>2</v>
      </c>
      <c r="B262" s="220" t="s">
        <v>67</v>
      </c>
      <c r="C262" s="220" t="s">
        <v>23</v>
      </c>
      <c r="D262" s="8">
        <v>2019</v>
      </c>
      <c r="E262" s="28" t="e">
        <f>'Отчет за 2019'!#REF!-#REF!</f>
        <v>#REF!</v>
      </c>
      <c r="F262" s="28" t="e">
        <f>'Отчет за 2019'!#REF!-#REF!</f>
        <v>#REF!</v>
      </c>
      <c r="G262" s="28" t="e">
        <f>'Отчет за 2019'!#REF!-#REF!</f>
        <v>#REF!</v>
      </c>
      <c r="H262" s="28" t="e">
        <f>'Отчет за 2019'!#REF!-#REF!</f>
        <v>#REF!</v>
      </c>
      <c r="I262" s="28" t="e">
        <f>'Отчет за 2019'!#REF!-#REF!</f>
        <v>#REF!</v>
      </c>
      <c r="J262" s="27"/>
      <c r="K262" s="2"/>
      <c r="L262" s="2"/>
      <c r="M262" s="2"/>
      <c r="N262" s="2"/>
      <c r="O262" s="2"/>
      <c r="P262" s="2"/>
      <c r="Q262" s="2"/>
    </row>
    <row r="263" spans="1:17" ht="15.75" x14ac:dyDescent="0.25">
      <c r="A263" s="190"/>
      <c r="B263" s="221"/>
      <c r="C263" s="221"/>
      <c r="D263" s="4">
        <v>2020</v>
      </c>
      <c r="E263" s="28" t="e">
        <f>'Отчет за 2019'!#REF!-#REF!</f>
        <v>#REF!</v>
      </c>
      <c r="F263" s="28" t="e">
        <f>'Отчет за 2019'!#REF!-#REF!</f>
        <v>#REF!</v>
      </c>
      <c r="G263" s="28" t="e">
        <f>'Отчет за 2019'!#REF!-#REF!</f>
        <v>#REF!</v>
      </c>
      <c r="H263" s="28" t="e">
        <f>'Отчет за 2019'!#REF!-#REF!</f>
        <v>#REF!</v>
      </c>
      <c r="I263" s="28" t="e">
        <f>'Отчет за 2019'!#REF!-#REF!</f>
        <v>#REF!</v>
      </c>
      <c r="J263" s="27"/>
      <c r="K263" s="2"/>
      <c r="L263" s="2"/>
      <c r="M263" s="2"/>
      <c r="N263" s="2"/>
      <c r="O263" s="2"/>
      <c r="P263" s="2"/>
      <c r="Q263" s="2"/>
    </row>
    <row r="264" spans="1:17" ht="15.75" x14ac:dyDescent="0.25">
      <c r="A264" s="190"/>
      <c r="B264" s="221"/>
      <c r="C264" s="221"/>
      <c r="D264" s="4">
        <v>2021</v>
      </c>
      <c r="E264" s="28" t="e">
        <f>'Отчет за 2019'!#REF!-#REF!</f>
        <v>#REF!</v>
      </c>
      <c r="F264" s="28" t="e">
        <f>'Отчет за 2019'!#REF!-#REF!</f>
        <v>#REF!</v>
      </c>
      <c r="G264" s="28" t="e">
        <f>'Отчет за 2019'!#REF!-#REF!</f>
        <v>#REF!</v>
      </c>
      <c r="H264" s="28" t="e">
        <f>'Отчет за 2019'!#REF!-#REF!</f>
        <v>#REF!</v>
      </c>
      <c r="I264" s="28" t="e">
        <f>'Отчет за 2019'!#REF!-#REF!</f>
        <v>#REF!</v>
      </c>
      <c r="J264" s="27"/>
      <c r="K264" s="2"/>
      <c r="L264" s="2"/>
      <c r="M264" s="2"/>
      <c r="N264" s="2"/>
      <c r="O264" s="2"/>
      <c r="P264" s="2"/>
      <c r="Q264" s="2"/>
    </row>
    <row r="265" spans="1:17" ht="15.75" x14ac:dyDescent="0.25">
      <c r="A265" s="190"/>
      <c r="B265" s="221"/>
      <c r="C265" s="221"/>
      <c r="D265" s="4">
        <v>2022</v>
      </c>
      <c r="E265" s="28" t="e">
        <f>'Отчет за 2019'!#REF!-#REF!</f>
        <v>#REF!</v>
      </c>
      <c r="F265" s="28" t="e">
        <f>'Отчет за 2019'!#REF!-#REF!</f>
        <v>#REF!</v>
      </c>
      <c r="G265" s="28" t="e">
        <f>'Отчет за 2019'!#REF!-#REF!</f>
        <v>#REF!</v>
      </c>
      <c r="H265" s="28" t="e">
        <f>'Отчет за 2019'!#REF!-#REF!</f>
        <v>#REF!</v>
      </c>
      <c r="I265" s="28" t="e">
        <f>'Отчет за 2019'!#REF!-#REF!</f>
        <v>#REF!</v>
      </c>
      <c r="J265" s="27"/>
      <c r="K265" s="2"/>
      <c r="L265" s="2"/>
      <c r="M265" s="2"/>
      <c r="N265" s="2"/>
      <c r="O265" s="2"/>
      <c r="P265" s="2"/>
      <c r="Q265" s="2"/>
    </row>
    <row r="266" spans="1:17" ht="15.75" x14ac:dyDescent="0.25">
      <c r="A266" s="190"/>
      <c r="B266" s="221"/>
      <c r="C266" s="221"/>
      <c r="D266" s="4">
        <v>2023</v>
      </c>
      <c r="E266" s="28" t="e">
        <f>'Отчет за 2019'!#REF!-#REF!</f>
        <v>#REF!</v>
      </c>
      <c r="F266" s="28" t="e">
        <f>'Отчет за 2019'!#REF!-#REF!</f>
        <v>#REF!</v>
      </c>
      <c r="G266" s="28" t="e">
        <f>'Отчет за 2019'!#REF!-#REF!</f>
        <v>#REF!</v>
      </c>
      <c r="H266" s="28" t="e">
        <f>'Отчет за 2019'!#REF!-#REF!</f>
        <v>#REF!</v>
      </c>
      <c r="I266" s="28" t="e">
        <f>'Отчет за 2019'!#REF!-#REF!</f>
        <v>#REF!</v>
      </c>
      <c r="J266" s="27"/>
      <c r="K266" s="2"/>
      <c r="L266" s="2"/>
      <c r="M266" s="2"/>
      <c r="N266" s="2"/>
      <c r="O266" s="2"/>
      <c r="P266" s="2"/>
      <c r="Q266" s="2"/>
    </row>
    <row r="267" spans="1:17" ht="15.75" x14ac:dyDescent="0.25">
      <c r="A267" s="190"/>
      <c r="B267" s="221"/>
      <c r="C267" s="221"/>
      <c r="D267" s="4" t="s">
        <v>26</v>
      </c>
      <c r="E267" s="28" t="e">
        <f>'Отчет за 2019'!K53-#REF!</f>
        <v>#REF!</v>
      </c>
      <c r="F267" s="28" t="e">
        <f>'Отчет за 2019'!L53-#REF!</f>
        <v>#REF!</v>
      </c>
      <c r="G267" s="28" t="e">
        <f>'Отчет за 2019'!M53-#REF!</f>
        <v>#REF!</v>
      </c>
      <c r="H267" s="28" t="e">
        <f>'Отчет за 2019'!N53-#REF!</f>
        <v>#REF!</v>
      </c>
      <c r="I267" s="28" t="e">
        <f>'Отчет за 2019'!O53-#REF!</f>
        <v>#REF!</v>
      </c>
      <c r="J267" s="27"/>
      <c r="K267" s="2"/>
      <c r="L267" s="2"/>
      <c r="M267" s="2"/>
      <c r="N267" s="2"/>
      <c r="O267" s="2"/>
      <c r="P267" s="2"/>
      <c r="Q267" s="2"/>
    </row>
    <row r="268" spans="1:17" ht="16.5" thickBot="1" x14ac:dyDescent="0.3">
      <c r="A268" s="238"/>
      <c r="B268" s="239"/>
      <c r="C268" s="239"/>
      <c r="D268" s="14" t="s">
        <v>27</v>
      </c>
      <c r="E268" s="28" t="e">
        <f>'Отчет за 2019'!#REF!-#REF!</f>
        <v>#REF!</v>
      </c>
      <c r="F268" s="28" t="e">
        <f>'Отчет за 2019'!#REF!-#REF!</f>
        <v>#REF!</v>
      </c>
      <c r="G268" s="28" t="e">
        <f>'Отчет за 2019'!#REF!-#REF!</f>
        <v>#REF!</v>
      </c>
      <c r="H268" s="28" t="e">
        <f>'Отчет за 2019'!#REF!-#REF!</f>
        <v>#REF!</v>
      </c>
      <c r="I268" s="28" t="e">
        <f>'Отчет за 2019'!#REF!-#REF!</f>
        <v>#REF!</v>
      </c>
      <c r="J268" s="27"/>
      <c r="K268" s="2"/>
      <c r="L268" s="2"/>
      <c r="M268" s="2"/>
      <c r="N268" s="2"/>
      <c r="O268" s="2"/>
      <c r="P268" s="2"/>
      <c r="Q268" s="2"/>
    </row>
    <row r="269" spans="1:17" ht="15.75" x14ac:dyDescent="0.25">
      <c r="A269" s="196" t="s">
        <v>5</v>
      </c>
      <c r="B269" s="220" t="s">
        <v>68</v>
      </c>
      <c r="C269" s="220" t="s">
        <v>23</v>
      </c>
      <c r="D269" s="8">
        <v>2019</v>
      </c>
      <c r="E269" s="28" t="e">
        <f>'Отчет за 2019'!#REF!-#REF!</f>
        <v>#REF!</v>
      </c>
      <c r="F269" s="28" t="e">
        <f>'Отчет за 2019'!#REF!-#REF!</f>
        <v>#REF!</v>
      </c>
      <c r="G269" s="28" t="e">
        <f>'Отчет за 2019'!#REF!-#REF!</f>
        <v>#REF!</v>
      </c>
      <c r="H269" s="28" t="e">
        <f>'Отчет за 2019'!#REF!-#REF!</f>
        <v>#REF!</v>
      </c>
      <c r="I269" s="28" t="e">
        <f>'Отчет за 2019'!#REF!-#REF!</f>
        <v>#REF!</v>
      </c>
      <c r="J269" s="27"/>
      <c r="K269" s="2"/>
      <c r="L269" s="2"/>
      <c r="M269" s="2"/>
      <c r="N269" s="2"/>
      <c r="O269" s="2"/>
      <c r="P269" s="2"/>
      <c r="Q269" s="2"/>
    </row>
    <row r="270" spans="1:17" ht="15.75" x14ac:dyDescent="0.25">
      <c r="A270" s="190"/>
      <c r="B270" s="221"/>
      <c r="C270" s="221"/>
      <c r="D270" s="4">
        <v>2020</v>
      </c>
      <c r="E270" s="28" t="e">
        <f>'Отчет за 2019'!#REF!-#REF!</f>
        <v>#REF!</v>
      </c>
      <c r="F270" s="28" t="e">
        <f>'Отчет за 2019'!#REF!-#REF!</f>
        <v>#REF!</v>
      </c>
      <c r="G270" s="28" t="e">
        <f>'Отчет за 2019'!#REF!-#REF!</f>
        <v>#REF!</v>
      </c>
      <c r="H270" s="28" t="e">
        <f>'Отчет за 2019'!#REF!-#REF!</f>
        <v>#REF!</v>
      </c>
      <c r="I270" s="28" t="e">
        <f>'Отчет за 2019'!#REF!-#REF!</f>
        <v>#REF!</v>
      </c>
      <c r="J270" s="27"/>
      <c r="K270" s="2"/>
      <c r="L270" s="2"/>
      <c r="M270" s="2"/>
      <c r="N270" s="2"/>
      <c r="O270" s="2"/>
      <c r="P270" s="2"/>
      <c r="Q270" s="2"/>
    </row>
    <row r="271" spans="1:17" ht="15.75" x14ac:dyDescent="0.25">
      <c r="A271" s="190"/>
      <c r="B271" s="221"/>
      <c r="C271" s="221"/>
      <c r="D271" s="4">
        <v>2021</v>
      </c>
      <c r="E271" s="28" t="e">
        <f>'Отчет за 2019'!#REF!-#REF!</f>
        <v>#REF!</v>
      </c>
      <c r="F271" s="28" t="e">
        <f>'Отчет за 2019'!#REF!-#REF!</f>
        <v>#REF!</v>
      </c>
      <c r="G271" s="28" t="e">
        <f>'Отчет за 2019'!#REF!-#REF!</f>
        <v>#REF!</v>
      </c>
      <c r="H271" s="28" t="e">
        <f>'Отчет за 2019'!#REF!-#REF!</f>
        <v>#REF!</v>
      </c>
      <c r="I271" s="28" t="e">
        <f>'Отчет за 2019'!#REF!-#REF!</f>
        <v>#REF!</v>
      </c>
      <c r="J271" s="27"/>
      <c r="K271" s="2"/>
      <c r="L271" s="2"/>
      <c r="M271" s="2"/>
      <c r="N271" s="2"/>
      <c r="O271" s="2"/>
      <c r="P271" s="2"/>
      <c r="Q271" s="2"/>
    </row>
    <row r="272" spans="1:17" ht="15.75" x14ac:dyDescent="0.25">
      <c r="A272" s="190"/>
      <c r="B272" s="221"/>
      <c r="C272" s="221"/>
      <c r="D272" s="4">
        <v>2022</v>
      </c>
      <c r="E272" s="28" t="e">
        <f>'Отчет за 2019'!#REF!-#REF!</f>
        <v>#REF!</v>
      </c>
      <c r="F272" s="28" t="e">
        <f>'Отчет за 2019'!#REF!-#REF!</f>
        <v>#REF!</v>
      </c>
      <c r="G272" s="28" t="e">
        <f>'Отчет за 2019'!#REF!-#REF!</f>
        <v>#REF!</v>
      </c>
      <c r="H272" s="28" t="e">
        <f>'Отчет за 2019'!#REF!-#REF!</f>
        <v>#REF!</v>
      </c>
      <c r="I272" s="28" t="e">
        <f>'Отчет за 2019'!#REF!-#REF!</f>
        <v>#REF!</v>
      </c>
      <c r="J272" s="27"/>
      <c r="K272" s="2"/>
      <c r="L272" s="2"/>
      <c r="M272" s="2"/>
      <c r="N272" s="2"/>
      <c r="O272" s="2"/>
      <c r="P272" s="2"/>
      <c r="Q272" s="2"/>
    </row>
    <row r="273" spans="1:19" ht="15.75" x14ac:dyDescent="0.25">
      <c r="A273" s="190"/>
      <c r="B273" s="221"/>
      <c r="C273" s="221"/>
      <c r="D273" s="4">
        <v>2023</v>
      </c>
      <c r="E273" s="28" t="e">
        <f>'Отчет за 2019'!#REF!-#REF!</f>
        <v>#REF!</v>
      </c>
      <c r="F273" s="28" t="e">
        <f>'Отчет за 2019'!#REF!-#REF!</f>
        <v>#REF!</v>
      </c>
      <c r="G273" s="28" t="e">
        <f>'Отчет за 2019'!#REF!-#REF!</f>
        <v>#REF!</v>
      </c>
      <c r="H273" s="28" t="e">
        <f>'Отчет за 2019'!#REF!-#REF!</f>
        <v>#REF!</v>
      </c>
      <c r="I273" s="28" t="e">
        <f>'Отчет за 2019'!#REF!-#REF!</f>
        <v>#REF!</v>
      </c>
      <c r="J273" s="27"/>
      <c r="K273" s="2"/>
      <c r="L273" s="2"/>
      <c r="M273" s="2"/>
      <c r="N273" s="2"/>
      <c r="O273" s="2"/>
      <c r="P273" s="2"/>
      <c r="Q273" s="2"/>
    </row>
    <row r="274" spans="1:19" ht="15.75" x14ac:dyDescent="0.25">
      <c r="A274" s="190"/>
      <c r="B274" s="221"/>
      <c r="C274" s="221"/>
      <c r="D274" s="4" t="s">
        <v>26</v>
      </c>
      <c r="E274" s="28" t="e">
        <f>'Отчет за 2019'!K54-#REF!</f>
        <v>#REF!</v>
      </c>
      <c r="F274" s="28" t="e">
        <f>'Отчет за 2019'!L54-#REF!</f>
        <v>#REF!</v>
      </c>
      <c r="G274" s="28" t="e">
        <f>'Отчет за 2019'!M54-#REF!</f>
        <v>#REF!</v>
      </c>
      <c r="H274" s="28" t="e">
        <f>'Отчет за 2019'!N54-#REF!</f>
        <v>#REF!</v>
      </c>
      <c r="I274" s="28" t="e">
        <f>'Отчет за 2019'!O54-#REF!</f>
        <v>#REF!</v>
      </c>
      <c r="J274" s="27"/>
      <c r="K274" s="2"/>
      <c r="L274" s="2"/>
      <c r="M274" s="2"/>
      <c r="N274" s="2"/>
      <c r="O274" s="2"/>
      <c r="P274" s="2"/>
      <c r="Q274" s="2"/>
    </row>
    <row r="275" spans="1:19" ht="16.5" thickBot="1" x14ac:dyDescent="0.3">
      <c r="A275" s="238"/>
      <c r="B275" s="239"/>
      <c r="C275" s="239"/>
      <c r="D275" s="14" t="s">
        <v>27</v>
      </c>
      <c r="E275" s="28" t="e">
        <f>'Отчет за 2019'!#REF!-#REF!</f>
        <v>#REF!</v>
      </c>
      <c r="F275" s="28" t="e">
        <f>'Отчет за 2019'!#REF!-#REF!</f>
        <v>#REF!</v>
      </c>
      <c r="G275" s="28" t="e">
        <f>'Отчет за 2019'!#REF!-#REF!</f>
        <v>#REF!</v>
      </c>
      <c r="H275" s="28" t="e">
        <f>'Отчет за 2019'!#REF!-#REF!</f>
        <v>#REF!</v>
      </c>
      <c r="I275" s="28" t="e">
        <f>'Отчет за 2019'!#REF!-#REF!</f>
        <v>#REF!</v>
      </c>
      <c r="J275" s="27"/>
      <c r="K275" s="2"/>
      <c r="L275" s="2"/>
      <c r="M275" s="2"/>
      <c r="N275" s="2"/>
      <c r="O275" s="2"/>
      <c r="P275" s="2"/>
      <c r="Q275" s="2"/>
    </row>
    <row r="276" spans="1:19" x14ac:dyDescent="0.25">
      <c r="A276" s="196" t="s">
        <v>69</v>
      </c>
      <c r="B276" s="220" t="s">
        <v>70</v>
      </c>
      <c r="C276" s="220" t="s">
        <v>23</v>
      </c>
      <c r="D276" s="8">
        <v>2019</v>
      </c>
      <c r="E276" s="28" t="e">
        <f>'Отчет за 2019'!#REF!-#REF!</f>
        <v>#REF!</v>
      </c>
      <c r="F276" s="28" t="e">
        <f>'Отчет за 2019'!#REF!-#REF!</f>
        <v>#REF!</v>
      </c>
      <c r="G276" s="28" t="e">
        <f>'Отчет за 2019'!#REF!-#REF!</f>
        <v>#REF!</v>
      </c>
      <c r="H276" s="28" t="e">
        <f>'Отчет за 2019'!#REF!-#REF!</f>
        <v>#REF!</v>
      </c>
      <c r="I276" s="28" t="e">
        <f>'Отчет за 2019'!#REF!-#REF!</f>
        <v>#REF!</v>
      </c>
      <c r="J276" s="222" t="s">
        <v>176</v>
      </c>
      <c r="K276" s="223"/>
      <c r="L276" s="223"/>
      <c r="M276" s="223"/>
      <c r="N276" s="223"/>
      <c r="O276" s="223"/>
      <c r="P276" s="223"/>
      <c r="Q276" s="223"/>
      <c r="R276" s="223"/>
      <c r="S276" s="223"/>
    </row>
    <row r="277" spans="1:19" ht="15.75" x14ac:dyDescent="0.25">
      <c r="A277" s="190"/>
      <c r="B277" s="221"/>
      <c r="C277" s="221"/>
      <c r="D277" s="4">
        <v>2020</v>
      </c>
      <c r="E277" s="28" t="e">
        <f>'Отчет за 2019'!#REF!-#REF!</f>
        <v>#REF!</v>
      </c>
      <c r="F277" s="28" t="e">
        <f>'Отчет за 2019'!#REF!-#REF!</f>
        <v>#REF!</v>
      </c>
      <c r="G277" s="28" t="e">
        <f>'Отчет за 2019'!#REF!-#REF!</f>
        <v>#REF!</v>
      </c>
      <c r="H277" s="28" t="e">
        <f>'Отчет за 2019'!#REF!-#REF!</f>
        <v>#REF!</v>
      </c>
      <c r="I277" s="28" t="e">
        <f>'Отчет за 2019'!#REF!-#REF!</f>
        <v>#REF!</v>
      </c>
      <c r="J277" s="27"/>
      <c r="K277" s="2"/>
      <c r="L277" s="2"/>
      <c r="M277" s="2"/>
      <c r="N277" s="2"/>
      <c r="O277" s="2"/>
      <c r="P277" s="2"/>
      <c r="Q277" s="2"/>
    </row>
    <row r="278" spans="1:19" ht="15.75" x14ac:dyDescent="0.25">
      <c r="A278" s="190"/>
      <c r="B278" s="221"/>
      <c r="C278" s="221"/>
      <c r="D278" s="4">
        <v>2021</v>
      </c>
      <c r="E278" s="28" t="e">
        <f>'Отчет за 2019'!#REF!-#REF!</f>
        <v>#REF!</v>
      </c>
      <c r="F278" s="28" t="e">
        <f>'Отчет за 2019'!#REF!-#REF!</f>
        <v>#REF!</v>
      </c>
      <c r="G278" s="28" t="e">
        <f>'Отчет за 2019'!#REF!-#REF!</f>
        <v>#REF!</v>
      </c>
      <c r="H278" s="28" t="e">
        <f>'Отчет за 2019'!#REF!-#REF!</f>
        <v>#REF!</v>
      </c>
      <c r="I278" s="28" t="e">
        <f>'Отчет за 2019'!#REF!-#REF!</f>
        <v>#REF!</v>
      </c>
      <c r="J278" s="27"/>
      <c r="K278" s="2"/>
      <c r="L278" s="2"/>
      <c r="M278" s="2"/>
      <c r="N278" s="2"/>
      <c r="O278" s="2"/>
      <c r="P278" s="2"/>
      <c r="Q278" s="2"/>
    </row>
    <row r="279" spans="1:19" ht="15.75" x14ac:dyDescent="0.25">
      <c r="A279" s="190"/>
      <c r="B279" s="221"/>
      <c r="C279" s="221"/>
      <c r="D279" s="4">
        <v>2022</v>
      </c>
      <c r="E279" s="28" t="e">
        <f>'Отчет за 2019'!#REF!-#REF!</f>
        <v>#REF!</v>
      </c>
      <c r="F279" s="28" t="e">
        <f>'Отчет за 2019'!#REF!-#REF!</f>
        <v>#REF!</v>
      </c>
      <c r="G279" s="28" t="e">
        <f>'Отчет за 2019'!#REF!-#REF!</f>
        <v>#REF!</v>
      </c>
      <c r="H279" s="28" t="e">
        <f>'Отчет за 2019'!#REF!-#REF!</f>
        <v>#REF!</v>
      </c>
      <c r="I279" s="28" t="e">
        <f>'Отчет за 2019'!#REF!-#REF!</f>
        <v>#REF!</v>
      </c>
      <c r="J279" s="27"/>
      <c r="K279" s="2"/>
      <c r="L279" s="2"/>
      <c r="M279" s="2"/>
      <c r="N279" s="2"/>
      <c r="O279" s="2"/>
      <c r="P279" s="2"/>
      <c r="Q279" s="2"/>
    </row>
    <row r="280" spans="1:19" ht="15.75" x14ac:dyDescent="0.25">
      <c r="A280" s="190"/>
      <c r="B280" s="221"/>
      <c r="C280" s="221"/>
      <c r="D280" s="4">
        <v>2023</v>
      </c>
      <c r="E280" s="28" t="e">
        <f>'Отчет за 2019'!#REF!-#REF!</f>
        <v>#REF!</v>
      </c>
      <c r="F280" s="28" t="e">
        <f>'Отчет за 2019'!#REF!-#REF!</f>
        <v>#REF!</v>
      </c>
      <c r="G280" s="28" t="e">
        <f>'Отчет за 2019'!#REF!-#REF!</f>
        <v>#REF!</v>
      </c>
      <c r="H280" s="28" t="e">
        <f>'Отчет за 2019'!#REF!-#REF!</f>
        <v>#REF!</v>
      </c>
      <c r="I280" s="28" t="e">
        <f>'Отчет за 2019'!#REF!-#REF!</f>
        <v>#REF!</v>
      </c>
      <c r="J280" s="27"/>
      <c r="K280" s="2"/>
      <c r="L280" s="2"/>
      <c r="M280" s="2"/>
      <c r="N280" s="2"/>
      <c r="O280" s="2"/>
      <c r="P280" s="2"/>
      <c r="Q280" s="2"/>
    </row>
    <row r="281" spans="1:19" ht="15.75" x14ac:dyDescent="0.25">
      <c r="A281" s="190"/>
      <c r="B281" s="221"/>
      <c r="C281" s="221"/>
      <c r="D281" s="4" t="s">
        <v>26</v>
      </c>
      <c r="E281" s="28" t="e">
        <f>'Отчет за 2019'!K55-#REF!</f>
        <v>#REF!</v>
      </c>
      <c r="F281" s="28" t="e">
        <f>'Отчет за 2019'!L55-#REF!</f>
        <v>#REF!</v>
      </c>
      <c r="G281" s="28" t="e">
        <f>'Отчет за 2019'!M55-#REF!</f>
        <v>#REF!</v>
      </c>
      <c r="H281" s="28" t="e">
        <f>'Отчет за 2019'!N55-#REF!</f>
        <v>#REF!</v>
      </c>
      <c r="I281" s="28" t="e">
        <f>'Отчет за 2019'!O55-#REF!</f>
        <v>#REF!</v>
      </c>
      <c r="J281" s="27"/>
      <c r="K281" s="2"/>
      <c r="L281" s="2"/>
      <c r="M281" s="2"/>
      <c r="N281" s="2"/>
      <c r="O281" s="2"/>
      <c r="P281" s="2"/>
      <c r="Q281" s="2"/>
    </row>
    <row r="282" spans="1:19" ht="16.5" thickBot="1" x14ac:dyDescent="0.3">
      <c r="A282" s="238"/>
      <c r="B282" s="239"/>
      <c r="C282" s="239"/>
      <c r="D282" s="14" t="s">
        <v>27</v>
      </c>
      <c r="E282" s="28" t="e">
        <f>'Отчет за 2019'!K56-#REF!</f>
        <v>#REF!</v>
      </c>
      <c r="F282" s="28" t="e">
        <f>'Отчет за 2019'!L56-#REF!</f>
        <v>#REF!</v>
      </c>
      <c r="G282" s="28" t="e">
        <f>'Отчет за 2019'!M56-#REF!</f>
        <v>#REF!</v>
      </c>
      <c r="H282" s="28" t="e">
        <f>'Отчет за 2019'!N56-#REF!</f>
        <v>#REF!</v>
      </c>
      <c r="I282" s="28" t="e">
        <f>'Отчет за 2019'!O56-#REF!</f>
        <v>#REF!</v>
      </c>
      <c r="J282" s="27"/>
      <c r="K282" s="2"/>
      <c r="L282" s="2"/>
      <c r="M282" s="2"/>
      <c r="N282" s="2"/>
      <c r="O282" s="2"/>
      <c r="P282" s="2"/>
      <c r="Q282" s="2"/>
    </row>
    <row r="283" spans="1:19" ht="15.75" x14ac:dyDescent="0.25">
      <c r="A283" s="196" t="s">
        <v>6</v>
      </c>
      <c r="B283" s="220" t="s">
        <v>147</v>
      </c>
      <c r="C283" s="220" t="s">
        <v>23</v>
      </c>
      <c r="D283" s="8">
        <v>2019</v>
      </c>
      <c r="E283" s="28" t="e">
        <f>'Отчет за 2019'!#REF!-#REF!</f>
        <v>#REF!</v>
      </c>
      <c r="F283" s="28" t="e">
        <f>'Отчет за 2019'!#REF!-#REF!</f>
        <v>#REF!</v>
      </c>
      <c r="G283" s="28" t="e">
        <f>'Отчет за 2019'!#REF!-#REF!</f>
        <v>#REF!</v>
      </c>
      <c r="H283" s="28" t="e">
        <f>'Отчет за 2019'!#REF!-#REF!</f>
        <v>#REF!</v>
      </c>
      <c r="I283" s="28" t="e">
        <f>'Отчет за 2019'!#REF!-#REF!</f>
        <v>#REF!</v>
      </c>
      <c r="J283" s="27"/>
      <c r="K283" s="2"/>
      <c r="L283" s="2"/>
      <c r="M283" s="2"/>
      <c r="N283" s="2"/>
      <c r="O283" s="2"/>
      <c r="P283" s="2"/>
      <c r="Q283" s="2"/>
    </row>
    <row r="284" spans="1:19" ht="15.75" x14ac:dyDescent="0.25">
      <c r="A284" s="190"/>
      <c r="B284" s="221"/>
      <c r="C284" s="221"/>
      <c r="D284" s="4">
        <v>2020</v>
      </c>
      <c r="E284" s="28" t="e">
        <f>'Отчет за 2019'!#REF!-#REF!</f>
        <v>#REF!</v>
      </c>
      <c r="F284" s="28" t="e">
        <f>'Отчет за 2019'!#REF!-#REF!</f>
        <v>#REF!</v>
      </c>
      <c r="G284" s="28" t="e">
        <f>'Отчет за 2019'!#REF!-#REF!</f>
        <v>#REF!</v>
      </c>
      <c r="H284" s="28" t="e">
        <f>'Отчет за 2019'!#REF!-#REF!</f>
        <v>#REF!</v>
      </c>
      <c r="I284" s="28" t="e">
        <f>'Отчет за 2019'!#REF!-#REF!</f>
        <v>#REF!</v>
      </c>
      <c r="J284" s="27"/>
      <c r="K284" s="2"/>
      <c r="L284" s="2"/>
      <c r="M284" s="2"/>
      <c r="N284" s="2"/>
      <c r="O284" s="2"/>
      <c r="P284" s="2"/>
      <c r="Q284" s="2"/>
    </row>
    <row r="285" spans="1:19" ht="15.75" x14ac:dyDescent="0.25">
      <c r="A285" s="190"/>
      <c r="B285" s="221"/>
      <c r="C285" s="221"/>
      <c r="D285" s="4">
        <v>2021</v>
      </c>
      <c r="E285" s="28" t="e">
        <f>'Отчет за 2019'!#REF!-#REF!</f>
        <v>#REF!</v>
      </c>
      <c r="F285" s="28" t="e">
        <f>'Отчет за 2019'!#REF!-#REF!</f>
        <v>#REF!</v>
      </c>
      <c r="G285" s="28" t="e">
        <f>'Отчет за 2019'!#REF!-#REF!</f>
        <v>#REF!</v>
      </c>
      <c r="H285" s="28" t="e">
        <f>'Отчет за 2019'!#REF!-#REF!</f>
        <v>#REF!</v>
      </c>
      <c r="I285" s="28" t="e">
        <f>'Отчет за 2019'!#REF!-#REF!</f>
        <v>#REF!</v>
      </c>
      <c r="J285" s="27"/>
      <c r="K285" s="2"/>
      <c r="L285" s="2"/>
      <c r="M285" s="2"/>
      <c r="N285" s="2"/>
      <c r="O285" s="2"/>
      <c r="P285" s="2"/>
      <c r="Q285" s="2"/>
    </row>
    <row r="286" spans="1:19" ht="15.75" x14ac:dyDescent="0.25">
      <c r="A286" s="190"/>
      <c r="B286" s="221"/>
      <c r="C286" s="221"/>
      <c r="D286" s="4">
        <v>2022</v>
      </c>
      <c r="E286" s="28" t="e">
        <f>'Отчет за 2019'!#REF!-#REF!</f>
        <v>#REF!</v>
      </c>
      <c r="F286" s="28" t="e">
        <f>'Отчет за 2019'!#REF!-#REF!</f>
        <v>#REF!</v>
      </c>
      <c r="G286" s="28" t="e">
        <f>'Отчет за 2019'!#REF!-#REF!</f>
        <v>#REF!</v>
      </c>
      <c r="H286" s="28" t="e">
        <f>'Отчет за 2019'!#REF!-#REF!</f>
        <v>#REF!</v>
      </c>
      <c r="I286" s="28" t="e">
        <f>'Отчет за 2019'!#REF!-#REF!</f>
        <v>#REF!</v>
      </c>
      <c r="J286" s="27"/>
      <c r="K286" s="2"/>
      <c r="L286" s="2"/>
      <c r="M286" s="2"/>
      <c r="N286" s="2"/>
      <c r="O286" s="2"/>
      <c r="P286" s="2"/>
      <c r="Q286" s="2"/>
    </row>
    <row r="287" spans="1:19" ht="15.75" x14ac:dyDescent="0.25">
      <c r="A287" s="190"/>
      <c r="B287" s="221"/>
      <c r="C287" s="221"/>
      <c r="D287" s="4">
        <v>2023</v>
      </c>
      <c r="E287" s="28" t="e">
        <f>'Отчет за 2019'!#REF!-#REF!</f>
        <v>#REF!</v>
      </c>
      <c r="F287" s="28" t="e">
        <f>'Отчет за 2019'!#REF!-#REF!</f>
        <v>#REF!</v>
      </c>
      <c r="G287" s="28" t="e">
        <f>'Отчет за 2019'!#REF!-#REF!</f>
        <v>#REF!</v>
      </c>
      <c r="H287" s="28" t="e">
        <f>'Отчет за 2019'!#REF!-#REF!</f>
        <v>#REF!</v>
      </c>
      <c r="I287" s="28" t="e">
        <f>'Отчет за 2019'!#REF!-#REF!</f>
        <v>#REF!</v>
      </c>
      <c r="J287" s="27"/>
      <c r="K287" s="2"/>
      <c r="L287" s="2"/>
      <c r="M287" s="2"/>
      <c r="N287" s="2"/>
      <c r="O287" s="2"/>
      <c r="P287" s="2"/>
      <c r="Q287" s="2"/>
    </row>
    <row r="288" spans="1:19" ht="15.75" x14ac:dyDescent="0.25">
      <c r="A288" s="190"/>
      <c r="B288" s="221"/>
      <c r="C288" s="221"/>
      <c r="D288" s="4" t="s">
        <v>26</v>
      </c>
      <c r="E288" s="28" t="e">
        <f>'Отчет за 2019'!#REF!-#REF!</f>
        <v>#REF!</v>
      </c>
      <c r="F288" s="28" t="e">
        <f>'Отчет за 2019'!#REF!-#REF!</f>
        <v>#REF!</v>
      </c>
      <c r="G288" s="28" t="e">
        <f>'Отчет за 2019'!#REF!-#REF!</f>
        <v>#REF!</v>
      </c>
      <c r="H288" s="28" t="e">
        <f>'Отчет за 2019'!#REF!-#REF!</f>
        <v>#REF!</v>
      </c>
      <c r="I288" s="28" t="e">
        <f>'Отчет за 2019'!#REF!-#REF!</f>
        <v>#REF!</v>
      </c>
      <c r="J288" s="27"/>
      <c r="K288" s="2"/>
      <c r="L288" s="2"/>
      <c r="M288" s="2"/>
      <c r="N288" s="2"/>
      <c r="O288" s="2"/>
      <c r="P288" s="2"/>
      <c r="Q288" s="2"/>
    </row>
    <row r="289" spans="1:28" ht="16.5" thickBot="1" x14ac:dyDescent="0.3">
      <c r="A289" s="238"/>
      <c r="B289" s="239"/>
      <c r="C289" s="239"/>
      <c r="D289" s="14" t="s">
        <v>27</v>
      </c>
      <c r="E289" s="28" t="e">
        <f>'Отчет за 2019'!K57-#REF!</f>
        <v>#REF!</v>
      </c>
      <c r="F289" s="28" t="e">
        <f>'Отчет за 2019'!L57-#REF!</f>
        <v>#REF!</v>
      </c>
      <c r="G289" s="28" t="e">
        <f>'Отчет за 2019'!M57-#REF!</f>
        <v>#REF!</v>
      </c>
      <c r="H289" s="28" t="e">
        <f>'Отчет за 2019'!N57-#REF!</f>
        <v>#REF!</v>
      </c>
      <c r="I289" s="28" t="e">
        <f>'Отчет за 2019'!O57-#REF!</f>
        <v>#REF!</v>
      </c>
      <c r="J289" s="27"/>
      <c r="K289" s="2"/>
      <c r="L289" s="2"/>
      <c r="M289" s="2"/>
      <c r="N289" s="2"/>
      <c r="O289" s="2"/>
      <c r="P289" s="2"/>
      <c r="Q289" s="2"/>
    </row>
    <row r="290" spans="1:28" x14ac:dyDescent="0.25">
      <c r="A290" s="196" t="s">
        <v>71</v>
      </c>
      <c r="B290" s="240" t="s">
        <v>72</v>
      </c>
      <c r="C290" s="220" t="s">
        <v>23</v>
      </c>
      <c r="D290" s="8">
        <v>2019</v>
      </c>
      <c r="E290" s="28" t="e">
        <f>'Отчет за 2019'!#REF!-#REF!</f>
        <v>#REF!</v>
      </c>
      <c r="F290" s="28" t="e">
        <f>'Отчет за 2019'!#REF!-#REF!</f>
        <v>#REF!</v>
      </c>
      <c r="G290" s="28" t="e">
        <f>'Отчет за 2019'!#REF!-#REF!</f>
        <v>#REF!</v>
      </c>
      <c r="H290" s="28" t="e">
        <f>'Отчет за 2019'!#REF!-#REF!</f>
        <v>#REF!</v>
      </c>
      <c r="I290" s="28" t="e">
        <f>'Отчет за 2019'!#REF!-#REF!</f>
        <v>#REF!</v>
      </c>
      <c r="J290" s="222" t="s">
        <v>177</v>
      </c>
      <c r="K290" s="223"/>
      <c r="L290" s="223"/>
      <c r="M290" s="223"/>
      <c r="N290" s="223"/>
      <c r="O290" s="223"/>
      <c r="P290" s="223"/>
      <c r="Q290" s="223"/>
      <c r="R290" s="223"/>
      <c r="S290" s="223"/>
    </row>
    <row r="291" spans="1:28" ht="15.75" x14ac:dyDescent="0.25">
      <c r="A291" s="190"/>
      <c r="B291" s="234"/>
      <c r="C291" s="221"/>
      <c r="D291" s="4">
        <v>2020</v>
      </c>
      <c r="E291" s="28" t="e">
        <f>'Отчет за 2019'!#REF!-#REF!</f>
        <v>#REF!</v>
      </c>
      <c r="F291" s="28" t="e">
        <f>'Отчет за 2019'!#REF!-#REF!</f>
        <v>#REF!</v>
      </c>
      <c r="G291" s="28" t="e">
        <f>'Отчет за 2019'!#REF!-#REF!</f>
        <v>#REF!</v>
      </c>
      <c r="H291" s="28" t="e">
        <f>'Отчет за 2019'!#REF!-#REF!</f>
        <v>#REF!</v>
      </c>
      <c r="I291" s="28" t="e">
        <f>'Отчет за 2019'!#REF!-#REF!</f>
        <v>#REF!</v>
      </c>
      <c r="J291" s="27"/>
      <c r="K291" s="2"/>
      <c r="L291" s="2"/>
      <c r="M291" s="2"/>
      <c r="N291" s="2"/>
      <c r="O291" s="2"/>
      <c r="P291" s="2"/>
      <c r="Q291" s="2"/>
    </row>
    <row r="292" spans="1:28" ht="15.75" x14ac:dyDescent="0.25">
      <c r="A292" s="190"/>
      <c r="B292" s="234"/>
      <c r="C292" s="221"/>
      <c r="D292" s="4">
        <v>2021</v>
      </c>
      <c r="E292" s="28" t="e">
        <f>'Отчет за 2019'!#REF!-#REF!</f>
        <v>#REF!</v>
      </c>
      <c r="F292" s="28" t="e">
        <f>'Отчет за 2019'!#REF!-#REF!</f>
        <v>#REF!</v>
      </c>
      <c r="G292" s="28" t="e">
        <f>'Отчет за 2019'!#REF!-#REF!</f>
        <v>#REF!</v>
      </c>
      <c r="H292" s="28" t="e">
        <f>'Отчет за 2019'!#REF!-#REF!</f>
        <v>#REF!</v>
      </c>
      <c r="I292" s="28" t="e">
        <f>'Отчет за 2019'!#REF!-#REF!</f>
        <v>#REF!</v>
      </c>
      <c r="J292" s="27"/>
      <c r="K292" s="2"/>
      <c r="L292" s="2"/>
      <c r="M292" s="2"/>
      <c r="N292" s="2"/>
      <c r="O292" s="2"/>
      <c r="P292" s="2"/>
      <c r="Q292" s="2"/>
    </row>
    <row r="293" spans="1:28" ht="15.75" x14ac:dyDescent="0.25">
      <c r="A293" s="190"/>
      <c r="B293" s="234"/>
      <c r="C293" s="221"/>
      <c r="D293" s="4">
        <v>2022</v>
      </c>
      <c r="E293" s="28" t="e">
        <f>'Отчет за 2019'!#REF!-#REF!</f>
        <v>#REF!</v>
      </c>
      <c r="F293" s="28" t="e">
        <f>'Отчет за 2019'!#REF!-#REF!</f>
        <v>#REF!</v>
      </c>
      <c r="G293" s="28" t="e">
        <f>'Отчет за 2019'!#REF!-#REF!</f>
        <v>#REF!</v>
      </c>
      <c r="H293" s="28" t="e">
        <f>'Отчет за 2019'!#REF!-#REF!</f>
        <v>#REF!</v>
      </c>
      <c r="I293" s="28" t="e">
        <f>'Отчет за 2019'!#REF!-#REF!</f>
        <v>#REF!</v>
      </c>
      <c r="J293" s="27"/>
      <c r="K293" s="2"/>
      <c r="L293" s="2"/>
      <c r="M293" s="2"/>
      <c r="N293" s="2"/>
      <c r="O293" s="2"/>
      <c r="P293" s="2"/>
      <c r="Q293" s="2"/>
    </row>
    <row r="294" spans="1:28" ht="15.75" x14ac:dyDescent="0.25">
      <c r="A294" s="190"/>
      <c r="B294" s="234"/>
      <c r="C294" s="221"/>
      <c r="D294" s="4">
        <v>2023</v>
      </c>
      <c r="E294" s="28" t="e">
        <f>'Отчет за 2019'!#REF!-#REF!</f>
        <v>#REF!</v>
      </c>
      <c r="F294" s="28" t="e">
        <f>'Отчет за 2019'!#REF!-#REF!</f>
        <v>#REF!</v>
      </c>
      <c r="G294" s="28" t="e">
        <f>'Отчет за 2019'!#REF!-#REF!</f>
        <v>#REF!</v>
      </c>
      <c r="H294" s="28" t="e">
        <f>'Отчет за 2019'!#REF!-#REF!</f>
        <v>#REF!</v>
      </c>
      <c r="I294" s="28" t="e">
        <f>'Отчет за 2019'!#REF!-#REF!</f>
        <v>#REF!</v>
      </c>
      <c r="J294" s="27"/>
      <c r="K294" s="2"/>
      <c r="L294" s="2"/>
      <c r="M294" s="2"/>
      <c r="N294" s="2"/>
      <c r="O294" s="2"/>
      <c r="P294" s="2"/>
      <c r="Q294" s="2"/>
    </row>
    <row r="295" spans="1:28" ht="15.75" x14ac:dyDescent="0.25">
      <c r="A295" s="190"/>
      <c r="B295" s="234"/>
      <c r="C295" s="221"/>
      <c r="D295" s="4" t="s">
        <v>26</v>
      </c>
      <c r="E295" s="28" t="e">
        <f>'Отчет за 2019'!#REF!-#REF!</f>
        <v>#REF!</v>
      </c>
      <c r="F295" s="28" t="e">
        <f>'Отчет за 2019'!#REF!-#REF!</f>
        <v>#REF!</v>
      </c>
      <c r="G295" s="28" t="e">
        <f>'Отчет за 2019'!#REF!-#REF!</f>
        <v>#REF!</v>
      </c>
      <c r="H295" s="28" t="e">
        <f>'Отчет за 2019'!#REF!-#REF!</f>
        <v>#REF!</v>
      </c>
      <c r="I295" s="28" t="e">
        <f>'Отчет за 2019'!#REF!-#REF!</f>
        <v>#REF!</v>
      </c>
      <c r="J295" s="27"/>
      <c r="K295" s="2"/>
      <c r="L295" s="2"/>
      <c r="M295" s="2"/>
      <c r="N295" s="2"/>
      <c r="O295" s="2"/>
      <c r="P295" s="2"/>
      <c r="Q295" s="2"/>
    </row>
    <row r="296" spans="1:28" ht="16.5" thickBot="1" x14ac:dyDescent="0.3">
      <c r="A296" s="238"/>
      <c r="B296" s="235"/>
      <c r="C296" s="239"/>
      <c r="D296" s="14" t="s">
        <v>27</v>
      </c>
      <c r="E296" s="28" t="e">
        <f>'Отчет за 2019'!K58-#REF!</f>
        <v>#REF!</v>
      </c>
      <c r="F296" s="28" t="e">
        <f>'Отчет за 2019'!L58-#REF!</f>
        <v>#REF!</v>
      </c>
      <c r="G296" s="28" t="e">
        <f>'Отчет за 2019'!M58-#REF!</f>
        <v>#REF!</v>
      </c>
      <c r="H296" s="28" t="e">
        <f>'Отчет за 2019'!N58-#REF!</f>
        <v>#REF!</v>
      </c>
      <c r="I296" s="28" t="e">
        <f>'Отчет за 2019'!O58-#REF!</f>
        <v>#REF!</v>
      </c>
      <c r="J296" s="27"/>
      <c r="K296" s="2"/>
      <c r="L296" s="2"/>
      <c r="M296" s="2"/>
      <c r="N296" s="2"/>
      <c r="O296" s="2"/>
      <c r="P296" s="2"/>
      <c r="Q296" s="2"/>
    </row>
    <row r="297" spans="1:28" ht="15.75" x14ac:dyDescent="0.25">
      <c r="A297" s="196" t="s">
        <v>7</v>
      </c>
      <c r="B297" s="240" t="s">
        <v>73</v>
      </c>
      <c r="C297" s="220" t="s">
        <v>23</v>
      </c>
      <c r="D297" s="8">
        <v>2019</v>
      </c>
      <c r="E297" s="28" t="e">
        <f>'Отчет за 2019'!#REF!-#REF!</f>
        <v>#REF!</v>
      </c>
      <c r="F297" s="28" t="e">
        <f>'Отчет за 2019'!#REF!-#REF!</f>
        <v>#REF!</v>
      </c>
      <c r="G297" s="28" t="e">
        <f>'Отчет за 2019'!#REF!-#REF!</f>
        <v>#REF!</v>
      </c>
      <c r="H297" s="28" t="e">
        <f>'Отчет за 2019'!#REF!-#REF!</f>
        <v>#REF!</v>
      </c>
      <c r="I297" s="28" t="e">
        <f>'Отчет за 2019'!#REF!-#REF!</f>
        <v>#REF!</v>
      </c>
      <c r="J297" s="222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</row>
    <row r="298" spans="1:28" ht="15.75" x14ac:dyDescent="0.25">
      <c r="A298" s="190"/>
      <c r="B298" s="234"/>
      <c r="C298" s="221"/>
      <c r="D298" s="4">
        <v>2020</v>
      </c>
      <c r="E298" s="28" t="e">
        <f>'Отчет за 2019'!#REF!-#REF!</f>
        <v>#REF!</v>
      </c>
      <c r="F298" s="28" t="e">
        <f>'Отчет за 2019'!#REF!-#REF!</f>
        <v>#REF!</v>
      </c>
      <c r="G298" s="28" t="e">
        <f>'Отчет за 2019'!#REF!-#REF!</f>
        <v>#REF!</v>
      </c>
      <c r="H298" s="28" t="e">
        <f>'Отчет за 2019'!#REF!-#REF!</f>
        <v>#REF!</v>
      </c>
      <c r="I298" s="28" t="e">
        <f>'Отчет за 2019'!#REF!-#REF!</f>
        <v>#REF!</v>
      </c>
      <c r="J298" s="27"/>
      <c r="K298" s="2"/>
      <c r="L298" s="2"/>
      <c r="M298" s="2"/>
      <c r="N298" s="2"/>
      <c r="O298" s="2"/>
      <c r="P298" s="2"/>
      <c r="Q298" s="2"/>
    </row>
    <row r="299" spans="1:28" ht="15.75" x14ac:dyDescent="0.25">
      <c r="A299" s="190"/>
      <c r="B299" s="234"/>
      <c r="C299" s="221"/>
      <c r="D299" s="4">
        <v>2021</v>
      </c>
      <c r="E299" s="28" t="e">
        <f>'Отчет за 2019'!#REF!-#REF!</f>
        <v>#REF!</v>
      </c>
      <c r="F299" s="28" t="e">
        <f>'Отчет за 2019'!#REF!-#REF!</f>
        <v>#REF!</v>
      </c>
      <c r="G299" s="28" t="e">
        <f>'Отчет за 2019'!#REF!-#REF!</f>
        <v>#REF!</v>
      </c>
      <c r="H299" s="28" t="e">
        <f>'Отчет за 2019'!#REF!-#REF!</f>
        <v>#REF!</v>
      </c>
      <c r="I299" s="28" t="e">
        <f>'Отчет за 2019'!#REF!-#REF!</f>
        <v>#REF!</v>
      </c>
      <c r="J299" s="27"/>
      <c r="K299" s="2"/>
      <c r="L299" s="2"/>
      <c r="M299" s="2"/>
      <c r="N299" s="2"/>
      <c r="O299" s="2"/>
      <c r="P299" s="2"/>
      <c r="Q299" s="2"/>
    </row>
    <row r="300" spans="1:28" ht="15.75" x14ac:dyDescent="0.25">
      <c r="A300" s="190"/>
      <c r="B300" s="234"/>
      <c r="C300" s="221"/>
      <c r="D300" s="4">
        <v>2022</v>
      </c>
      <c r="E300" s="28" t="e">
        <f>'Отчет за 2019'!#REF!-#REF!</f>
        <v>#REF!</v>
      </c>
      <c r="F300" s="28" t="e">
        <f>'Отчет за 2019'!#REF!-#REF!</f>
        <v>#REF!</v>
      </c>
      <c r="G300" s="28" t="e">
        <f>'Отчет за 2019'!#REF!-#REF!</f>
        <v>#REF!</v>
      </c>
      <c r="H300" s="28" t="e">
        <f>'Отчет за 2019'!#REF!-#REF!</f>
        <v>#REF!</v>
      </c>
      <c r="I300" s="28" t="e">
        <f>'Отчет за 2019'!#REF!-#REF!</f>
        <v>#REF!</v>
      </c>
      <c r="J300" s="27"/>
      <c r="K300" s="2"/>
      <c r="L300" s="2"/>
      <c r="M300" s="2"/>
      <c r="N300" s="2"/>
      <c r="O300" s="2"/>
      <c r="P300" s="2"/>
      <c r="Q300" s="2"/>
    </row>
    <row r="301" spans="1:28" ht="15.75" x14ac:dyDescent="0.25">
      <c r="A301" s="190"/>
      <c r="B301" s="234"/>
      <c r="C301" s="221"/>
      <c r="D301" s="4">
        <v>2023</v>
      </c>
      <c r="E301" s="28" t="e">
        <f>'Отчет за 2019'!#REF!-#REF!</f>
        <v>#REF!</v>
      </c>
      <c r="F301" s="28" t="e">
        <f>'Отчет за 2019'!#REF!-#REF!</f>
        <v>#REF!</v>
      </c>
      <c r="G301" s="28" t="e">
        <f>'Отчет за 2019'!#REF!-#REF!</f>
        <v>#REF!</v>
      </c>
      <c r="H301" s="28" t="e">
        <f>'Отчет за 2019'!#REF!-#REF!</f>
        <v>#REF!</v>
      </c>
      <c r="I301" s="28" t="e">
        <f>'Отчет за 2019'!#REF!-#REF!</f>
        <v>#REF!</v>
      </c>
      <c r="J301" s="27"/>
      <c r="K301" s="2"/>
      <c r="L301" s="2"/>
      <c r="M301" s="2"/>
      <c r="N301" s="2"/>
      <c r="O301" s="2"/>
      <c r="P301" s="2"/>
      <c r="Q301" s="2"/>
    </row>
    <row r="302" spans="1:28" ht="15.75" customHeight="1" x14ac:dyDescent="0.25">
      <c r="A302" s="190"/>
      <c r="B302" s="234"/>
      <c r="C302" s="221"/>
      <c r="D302" s="4" t="s">
        <v>26</v>
      </c>
      <c r="E302" s="28" t="e">
        <f>'Отчет за 2019'!#REF!-#REF!</f>
        <v>#REF!</v>
      </c>
      <c r="F302" s="28" t="e">
        <f>'Отчет за 2019'!#REF!-#REF!</f>
        <v>#REF!</v>
      </c>
      <c r="G302" s="28" t="e">
        <f>'Отчет за 2019'!#REF!-#REF!</f>
        <v>#REF!</v>
      </c>
      <c r="H302" s="28" t="e">
        <f>'Отчет за 2019'!#REF!-#REF!</f>
        <v>#REF!</v>
      </c>
      <c r="I302" s="28" t="e">
        <f>'Отчет за 2019'!#REF!-#REF!</f>
        <v>#REF!</v>
      </c>
      <c r="J302" s="27"/>
      <c r="K302" s="2"/>
      <c r="L302" s="2"/>
      <c r="M302" s="2"/>
      <c r="N302" s="2"/>
      <c r="O302" s="2"/>
      <c r="P302" s="2"/>
      <c r="Q302" s="2"/>
    </row>
    <row r="303" spans="1:28" ht="15.75" customHeight="1" thickBot="1" x14ac:dyDescent="0.3">
      <c r="A303" s="238"/>
      <c r="B303" s="235"/>
      <c r="C303" s="239"/>
      <c r="D303" s="14" t="s">
        <v>27</v>
      </c>
      <c r="E303" s="28" t="e">
        <f>'Отчет за 2019'!K59-#REF!</f>
        <v>#REF!</v>
      </c>
      <c r="F303" s="28" t="e">
        <f>'Отчет за 2019'!L59-#REF!</f>
        <v>#REF!</v>
      </c>
      <c r="G303" s="28" t="e">
        <f>'Отчет за 2019'!M59-#REF!</f>
        <v>#REF!</v>
      </c>
      <c r="H303" s="28" t="e">
        <f>'Отчет за 2019'!N59-#REF!</f>
        <v>#REF!</v>
      </c>
      <c r="I303" s="28" t="e">
        <f>'Отчет за 2019'!O59-#REF!</f>
        <v>#REF!</v>
      </c>
      <c r="J303" s="27"/>
      <c r="K303" s="2"/>
      <c r="L303" s="2"/>
      <c r="M303" s="2"/>
      <c r="N303" s="2"/>
      <c r="O303" s="2"/>
      <c r="P303" s="2"/>
      <c r="Q303" s="2"/>
    </row>
    <row r="304" spans="1:28" ht="48.75" customHeight="1" x14ac:dyDescent="0.25">
      <c r="A304" s="201" t="s">
        <v>145</v>
      </c>
      <c r="B304" s="240" t="s">
        <v>148</v>
      </c>
      <c r="C304" s="220" t="s">
        <v>23</v>
      </c>
      <c r="D304" s="8">
        <v>2019</v>
      </c>
      <c r="E304" s="28" t="e">
        <f>'Отчет за 2019'!#REF!-#REF!</f>
        <v>#REF!</v>
      </c>
      <c r="F304" s="28" t="e">
        <f>'Отчет за 2019'!#REF!-#REF!</f>
        <v>#REF!</v>
      </c>
      <c r="G304" s="28" t="e">
        <f>'Отчет за 2019'!#REF!-#REF!</f>
        <v>#REF!</v>
      </c>
      <c r="H304" s="28" t="e">
        <f>'Отчет за 2019'!#REF!-#REF!</f>
        <v>#REF!</v>
      </c>
      <c r="I304" s="28" t="e">
        <f>'Отчет за 2019'!#REF!-#REF!</f>
        <v>#REF!</v>
      </c>
      <c r="J304" s="222" t="s">
        <v>183</v>
      </c>
      <c r="K304" s="223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3"/>
      <c r="W304" s="223"/>
      <c r="X304" s="223"/>
      <c r="Y304" s="223"/>
      <c r="Z304" s="223"/>
      <c r="AA304" s="223"/>
      <c r="AB304" s="223"/>
    </row>
    <row r="305" spans="1:17" ht="15.75" x14ac:dyDescent="0.25">
      <c r="A305" s="202"/>
      <c r="B305" s="234"/>
      <c r="C305" s="221"/>
      <c r="D305" s="4">
        <v>2020</v>
      </c>
      <c r="E305" s="28" t="e">
        <f>'Отчет за 2019'!#REF!-#REF!</f>
        <v>#REF!</v>
      </c>
      <c r="F305" s="28" t="e">
        <f>'Отчет за 2019'!#REF!-#REF!</f>
        <v>#REF!</v>
      </c>
      <c r="G305" s="28" t="e">
        <f>'Отчет за 2019'!#REF!-#REF!</f>
        <v>#REF!</v>
      </c>
      <c r="H305" s="28" t="e">
        <f>'Отчет за 2019'!#REF!-#REF!</f>
        <v>#REF!</v>
      </c>
      <c r="I305" s="28" t="e">
        <f>'Отчет за 2019'!#REF!-#REF!</f>
        <v>#REF!</v>
      </c>
      <c r="J305" s="27"/>
      <c r="K305" s="2"/>
      <c r="L305" s="2"/>
      <c r="M305" s="2"/>
      <c r="N305" s="2"/>
      <c r="O305" s="2"/>
      <c r="P305" s="2"/>
      <c r="Q305" s="2"/>
    </row>
    <row r="306" spans="1:17" ht="15.75" x14ac:dyDescent="0.25">
      <c r="A306" s="202"/>
      <c r="B306" s="234"/>
      <c r="C306" s="221"/>
      <c r="D306" s="4">
        <v>2021</v>
      </c>
      <c r="E306" s="28" t="e">
        <f>'Отчет за 2019'!#REF!-#REF!</f>
        <v>#REF!</v>
      </c>
      <c r="F306" s="28" t="e">
        <f>'Отчет за 2019'!#REF!-#REF!</f>
        <v>#REF!</v>
      </c>
      <c r="G306" s="28" t="e">
        <f>'Отчет за 2019'!#REF!-#REF!</f>
        <v>#REF!</v>
      </c>
      <c r="H306" s="28" t="e">
        <f>'Отчет за 2019'!#REF!-#REF!</f>
        <v>#REF!</v>
      </c>
      <c r="I306" s="28" t="e">
        <f>'Отчет за 2019'!#REF!-#REF!</f>
        <v>#REF!</v>
      </c>
      <c r="J306" s="27"/>
      <c r="K306" s="2"/>
      <c r="L306" s="2"/>
      <c r="M306" s="2"/>
      <c r="N306" s="2"/>
      <c r="O306" s="2"/>
      <c r="P306" s="2"/>
      <c r="Q306" s="2"/>
    </row>
    <row r="307" spans="1:17" ht="15.75" x14ac:dyDescent="0.25">
      <c r="A307" s="202"/>
      <c r="B307" s="234"/>
      <c r="C307" s="221"/>
      <c r="D307" s="4">
        <v>2022</v>
      </c>
      <c r="E307" s="28" t="e">
        <f>'Отчет за 2019'!#REF!-#REF!</f>
        <v>#REF!</v>
      </c>
      <c r="F307" s="28" t="e">
        <f>'Отчет за 2019'!#REF!-#REF!</f>
        <v>#REF!</v>
      </c>
      <c r="G307" s="28" t="e">
        <f>'Отчет за 2019'!#REF!-#REF!</f>
        <v>#REF!</v>
      </c>
      <c r="H307" s="28" t="e">
        <f>'Отчет за 2019'!#REF!-#REF!</f>
        <v>#REF!</v>
      </c>
      <c r="I307" s="28" t="e">
        <f>'Отчет за 2019'!#REF!-#REF!</f>
        <v>#REF!</v>
      </c>
      <c r="J307" s="27"/>
      <c r="K307" s="2"/>
      <c r="L307" s="2"/>
      <c r="M307" s="2"/>
      <c r="N307" s="2"/>
      <c r="O307" s="2"/>
      <c r="P307" s="2"/>
      <c r="Q307" s="2"/>
    </row>
    <row r="308" spans="1:17" ht="15.75" x14ac:dyDescent="0.25">
      <c r="A308" s="202"/>
      <c r="B308" s="234"/>
      <c r="C308" s="221"/>
      <c r="D308" s="4">
        <v>2023</v>
      </c>
      <c r="E308" s="28" t="e">
        <f>'Отчет за 2019'!#REF!-#REF!</f>
        <v>#REF!</v>
      </c>
      <c r="F308" s="28" t="e">
        <f>'Отчет за 2019'!#REF!-#REF!</f>
        <v>#REF!</v>
      </c>
      <c r="G308" s="28" t="e">
        <f>'Отчет за 2019'!#REF!-#REF!</f>
        <v>#REF!</v>
      </c>
      <c r="H308" s="28" t="e">
        <f>'Отчет за 2019'!#REF!-#REF!</f>
        <v>#REF!</v>
      </c>
      <c r="I308" s="28" t="e">
        <f>'Отчет за 2019'!#REF!-#REF!</f>
        <v>#REF!</v>
      </c>
      <c r="J308" s="27"/>
      <c r="K308" s="2"/>
      <c r="L308" s="2"/>
      <c r="M308" s="2"/>
      <c r="N308" s="2"/>
      <c r="O308" s="2"/>
      <c r="P308" s="2"/>
      <c r="Q308" s="2"/>
    </row>
    <row r="309" spans="1:17" ht="15.75" customHeight="1" x14ac:dyDescent="0.25">
      <c r="A309" s="202"/>
      <c r="B309" s="234"/>
      <c r="C309" s="221"/>
      <c r="D309" s="4" t="s">
        <v>26</v>
      </c>
      <c r="E309" s="28" t="e">
        <f>'Отчет за 2019'!#REF!-#REF!</f>
        <v>#REF!</v>
      </c>
      <c r="F309" s="28" t="e">
        <f>'Отчет за 2019'!#REF!-#REF!</f>
        <v>#REF!</v>
      </c>
      <c r="G309" s="28" t="e">
        <f>'Отчет за 2019'!#REF!-#REF!</f>
        <v>#REF!</v>
      </c>
      <c r="H309" s="28" t="e">
        <f>'Отчет за 2019'!#REF!-#REF!</f>
        <v>#REF!</v>
      </c>
      <c r="I309" s="28" t="e">
        <f>'Отчет за 2019'!#REF!-#REF!</f>
        <v>#REF!</v>
      </c>
      <c r="J309" s="27"/>
      <c r="K309" s="2"/>
      <c r="L309" s="2"/>
      <c r="M309" s="2"/>
      <c r="N309" s="2"/>
      <c r="O309" s="2"/>
      <c r="P309" s="2"/>
      <c r="Q309" s="2"/>
    </row>
    <row r="310" spans="1:17" ht="15.75" customHeight="1" thickBot="1" x14ac:dyDescent="0.3">
      <c r="A310" s="203"/>
      <c r="B310" s="235"/>
      <c r="C310" s="239"/>
      <c r="D310" s="14" t="s">
        <v>27</v>
      </c>
      <c r="E310" s="28" t="e">
        <f>'Отчет за 2019'!K60-#REF!</f>
        <v>#REF!</v>
      </c>
      <c r="F310" s="28" t="e">
        <f>'Отчет за 2019'!L60-#REF!</f>
        <v>#REF!</v>
      </c>
      <c r="G310" s="28" t="e">
        <f>'Отчет за 2019'!M60-#REF!</f>
        <v>#REF!</v>
      </c>
      <c r="H310" s="28" t="e">
        <f>'Отчет за 2019'!N60-#REF!</f>
        <v>#REF!</v>
      </c>
      <c r="I310" s="28" t="e">
        <f>'Отчет за 2019'!O60-#REF!</f>
        <v>#REF!</v>
      </c>
      <c r="J310" s="27"/>
      <c r="K310" s="2"/>
      <c r="L310" s="2"/>
      <c r="M310" s="2"/>
      <c r="N310" s="2"/>
      <c r="O310" s="2"/>
      <c r="P310" s="2"/>
      <c r="Q310" s="2"/>
    </row>
    <row r="311" spans="1:17" ht="15.75" customHeight="1" x14ac:dyDescent="0.25">
      <c r="A311" s="201" t="s">
        <v>146</v>
      </c>
      <c r="B311" s="240" t="s">
        <v>74</v>
      </c>
      <c r="C311" s="220" t="s">
        <v>23</v>
      </c>
      <c r="D311" s="8">
        <v>2019</v>
      </c>
      <c r="E311" s="28" t="e">
        <f>'Отчет за 2019'!#REF!-#REF!</f>
        <v>#REF!</v>
      </c>
      <c r="F311" s="28" t="e">
        <f>'Отчет за 2019'!#REF!-#REF!</f>
        <v>#REF!</v>
      </c>
      <c r="G311" s="28" t="e">
        <f>'Отчет за 2019'!#REF!-#REF!</f>
        <v>#REF!</v>
      </c>
      <c r="H311" s="28" t="e">
        <f>'Отчет за 2019'!#REF!-#REF!</f>
        <v>#REF!</v>
      </c>
      <c r="I311" s="28" t="e">
        <f>'Отчет за 2019'!#REF!-#REF!</f>
        <v>#REF!</v>
      </c>
      <c r="J311" s="27"/>
      <c r="K311" s="2"/>
      <c r="L311" s="2"/>
      <c r="M311" s="2"/>
      <c r="N311" s="2"/>
      <c r="O311" s="2"/>
      <c r="P311" s="2"/>
      <c r="Q311" s="2"/>
    </row>
    <row r="312" spans="1:17" ht="15.75" x14ac:dyDescent="0.25">
      <c r="A312" s="202"/>
      <c r="B312" s="234"/>
      <c r="C312" s="221"/>
      <c r="D312" s="4">
        <v>2020</v>
      </c>
      <c r="E312" s="28" t="e">
        <f>'Отчет за 2019'!#REF!-#REF!</f>
        <v>#REF!</v>
      </c>
      <c r="F312" s="28" t="e">
        <f>'Отчет за 2019'!#REF!-#REF!</f>
        <v>#REF!</v>
      </c>
      <c r="G312" s="28" t="e">
        <f>'Отчет за 2019'!#REF!-#REF!</f>
        <v>#REF!</v>
      </c>
      <c r="H312" s="28" t="e">
        <f>'Отчет за 2019'!#REF!-#REF!</f>
        <v>#REF!</v>
      </c>
      <c r="I312" s="28" t="e">
        <f>'Отчет за 2019'!#REF!-#REF!</f>
        <v>#REF!</v>
      </c>
      <c r="J312" s="27"/>
      <c r="K312" s="2"/>
      <c r="L312" s="2"/>
      <c r="M312" s="2"/>
      <c r="N312" s="2"/>
      <c r="O312" s="2"/>
      <c r="P312" s="2"/>
      <c r="Q312" s="2"/>
    </row>
    <row r="313" spans="1:17" ht="15.75" x14ac:dyDescent="0.25">
      <c r="A313" s="202"/>
      <c r="B313" s="234"/>
      <c r="C313" s="221"/>
      <c r="D313" s="4">
        <v>2021</v>
      </c>
      <c r="E313" s="28" t="e">
        <f>'Отчет за 2019'!#REF!-#REF!</f>
        <v>#REF!</v>
      </c>
      <c r="F313" s="28" t="e">
        <f>'Отчет за 2019'!#REF!-#REF!</f>
        <v>#REF!</v>
      </c>
      <c r="G313" s="28" t="e">
        <f>'Отчет за 2019'!#REF!-#REF!</f>
        <v>#REF!</v>
      </c>
      <c r="H313" s="28" t="e">
        <f>'Отчет за 2019'!#REF!-#REF!</f>
        <v>#REF!</v>
      </c>
      <c r="I313" s="28" t="e">
        <f>'Отчет за 2019'!#REF!-#REF!</f>
        <v>#REF!</v>
      </c>
      <c r="J313" s="27"/>
      <c r="K313" s="2"/>
      <c r="L313" s="2"/>
      <c r="M313" s="2"/>
      <c r="N313" s="2"/>
      <c r="O313" s="2"/>
      <c r="P313" s="2"/>
      <c r="Q313" s="2"/>
    </row>
    <row r="314" spans="1:17" ht="15.75" x14ac:dyDescent="0.25">
      <c r="A314" s="202"/>
      <c r="B314" s="234"/>
      <c r="C314" s="221"/>
      <c r="D314" s="4">
        <v>2022</v>
      </c>
      <c r="E314" s="28" t="e">
        <f>'Отчет за 2019'!#REF!-#REF!</f>
        <v>#REF!</v>
      </c>
      <c r="F314" s="28" t="e">
        <f>'Отчет за 2019'!#REF!-#REF!</f>
        <v>#REF!</v>
      </c>
      <c r="G314" s="28" t="e">
        <f>'Отчет за 2019'!#REF!-#REF!</f>
        <v>#REF!</v>
      </c>
      <c r="H314" s="28" t="e">
        <f>'Отчет за 2019'!#REF!-#REF!</f>
        <v>#REF!</v>
      </c>
      <c r="I314" s="28" t="e">
        <f>'Отчет за 2019'!#REF!-#REF!</f>
        <v>#REF!</v>
      </c>
      <c r="J314" s="27"/>
      <c r="K314" s="2"/>
      <c r="L314" s="2"/>
      <c r="M314" s="2"/>
      <c r="N314" s="2"/>
      <c r="O314" s="2"/>
      <c r="P314" s="2"/>
      <c r="Q314" s="2"/>
    </row>
    <row r="315" spans="1:17" ht="15.75" x14ac:dyDescent="0.25">
      <c r="A315" s="202"/>
      <c r="B315" s="234"/>
      <c r="C315" s="221"/>
      <c r="D315" s="4">
        <v>2023</v>
      </c>
      <c r="E315" s="28" t="e">
        <f>'Отчет за 2019'!#REF!-#REF!</f>
        <v>#REF!</v>
      </c>
      <c r="F315" s="28" t="e">
        <f>'Отчет за 2019'!#REF!-#REF!</f>
        <v>#REF!</v>
      </c>
      <c r="G315" s="28" t="e">
        <f>'Отчет за 2019'!#REF!-#REF!</f>
        <v>#REF!</v>
      </c>
      <c r="H315" s="28" t="e">
        <f>'Отчет за 2019'!#REF!-#REF!</f>
        <v>#REF!</v>
      </c>
      <c r="I315" s="28" t="e">
        <f>'Отчет за 2019'!#REF!-#REF!</f>
        <v>#REF!</v>
      </c>
      <c r="J315" s="27"/>
      <c r="K315" s="2"/>
      <c r="L315" s="2"/>
      <c r="M315" s="2"/>
      <c r="N315" s="2"/>
      <c r="O315" s="2"/>
      <c r="P315" s="2"/>
      <c r="Q315" s="2"/>
    </row>
    <row r="316" spans="1:17" ht="15.75" customHeight="1" x14ac:dyDescent="0.25">
      <c r="A316" s="202"/>
      <c r="B316" s="234"/>
      <c r="C316" s="221"/>
      <c r="D316" s="4" t="s">
        <v>26</v>
      </c>
      <c r="E316" s="28" t="e">
        <f>'Отчет за 2019'!#REF!-#REF!</f>
        <v>#REF!</v>
      </c>
      <c r="F316" s="28" t="e">
        <f>'Отчет за 2019'!#REF!-#REF!</f>
        <v>#REF!</v>
      </c>
      <c r="G316" s="28" t="e">
        <f>'Отчет за 2019'!#REF!-#REF!</f>
        <v>#REF!</v>
      </c>
      <c r="H316" s="28" t="e">
        <f>'Отчет за 2019'!#REF!-#REF!</f>
        <v>#REF!</v>
      </c>
      <c r="I316" s="28" t="e">
        <f>'Отчет за 2019'!#REF!-#REF!</f>
        <v>#REF!</v>
      </c>
      <c r="J316" s="27"/>
      <c r="K316" s="2"/>
      <c r="L316" s="2"/>
      <c r="M316" s="2"/>
      <c r="N316" s="2"/>
      <c r="O316" s="2"/>
      <c r="P316" s="2"/>
      <c r="Q316" s="2"/>
    </row>
    <row r="317" spans="1:17" ht="16.5" thickBot="1" x14ac:dyDescent="0.3">
      <c r="A317" s="203"/>
      <c r="B317" s="235"/>
      <c r="C317" s="239"/>
      <c r="D317" s="14" t="s">
        <v>27</v>
      </c>
      <c r="E317" s="28" t="e">
        <f>'Отчет за 2019'!K61-#REF!</f>
        <v>#REF!</v>
      </c>
      <c r="F317" s="28" t="e">
        <f>'Отчет за 2019'!L61-#REF!</f>
        <v>#REF!</v>
      </c>
      <c r="G317" s="28" t="e">
        <f>'Отчет за 2019'!M61-#REF!</f>
        <v>#REF!</v>
      </c>
      <c r="H317" s="28" t="e">
        <f>'Отчет за 2019'!N61-#REF!</f>
        <v>#REF!</v>
      </c>
      <c r="I317" s="28" t="e">
        <f>'Отчет за 2019'!O61-#REF!</f>
        <v>#REF!</v>
      </c>
      <c r="J317" s="27"/>
      <c r="K317" s="27"/>
      <c r="L317" s="27"/>
      <c r="M317" s="27"/>
      <c r="N317" s="27"/>
      <c r="O317" s="27"/>
      <c r="P317" s="27"/>
      <c r="Q317" s="27"/>
    </row>
    <row r="318" spans="1:17" s="16" customFormat="1" ht="16.5" thickBot="1" x14ac:dyDescent="0.3">
      <c r="A318" s="37" t="s">
        <v>75</v>
      </c>
      <c r="B318" s="15"/>
      <c r="C318" s="15"/>
      <c r="D318" s="15"/>
      <c r="E318" s="28" t="e">
        <f>'Отчет за 2019'!#REF!-#REF!</f>
        <v>#REF!</v>
      </c>
      <c r="F318" s="28" t="e">
        <f>'Отчет за 2019'!#REF!-#REF!</f>
        <v>#REF!</v>
      </c>
      <c r="G318" s="28" t="e">
        <f>'Отчет за 2019'!#REF!-#REF!</f>
        <v>#REF!</v>
      </c>
      <c r="H318" s="28" t="e">
        <f>'Отчет за 2019'!#REF!-#REF!</f>
        <v>#REF!</v>
      </c>
      <c r="I318" s="28" t="e">
        <f>'Отчет за 2019'!#REF!-#REF!</f>
        <v>#REF!</v>
      </c>
      <c r="J318" s="27"/>
      <c r="K318" s="2"/>
      <c r="L318" s="2"/>
      <c r="M318" s="2"/>
      <c r="N318" s="2"/>
      <c r="O318" s="2"/>
      <c r="P318" s="2"/>
      <c r="Q318" s="2"/>
    </row>
    <row r="319" spans="1:17" ht="63" x14ac:dyDescent="0.25">
      <c r="A319" s="196">
        <v>3</v>
      </c>
      <c r="B319" s="241" t="s">
        <v>76</v>
      </c>
      <c r="C319" s="24" t="s">
        <v>23</v>
      </c>
      <c r="D319" s="20">
        <v>2019</v>
      </c>
      <c r="E319" s="28" t="e">
        <f>'Отчет за 2019'!#REF!-#REF!</f>
        <v>#REF!</v>
      </c>
      <c r="F319" s="28" t="e">
        <f>'Отчет за 2019'!#REF!-#REF!</f>
        <v>#REF!</v>
      </c>
      <c r="G319" s="28" t="e">
        <f>'Отчет за 2019'!#REF!-#REF!</f>
        <v>#REF!</v>
      </c>
      <c r="H319" s="28" t="e">
        <f>'Отчет за 2019'!#REF!-#REF!</f>
        <v>#REF!</v>
      </c>
      <c r="I319" s="28" t="e">
        <f>'Отчет за 2019'!#REF!-#REF!</f>
        <v>#REF!</v>
      </c>
      <c r="J319" s="27"/>
      <c r="K319" s="2"/>
      <c r="L319" s="2"/>
      <c r="M319" s="2"/>
      <c r="N319" s="2"/>
      <c r="O319" s="2"/>
      <c r="P319" s="2"/>
      <c r="Q319" s="2"/>
    </row>
    <row r="320" spans="1:17" ht="31.5" x14ac:dyDescent="0.25">
      <c r="A320" s="190"/>
      <c r="B320" s="242"/>
      <c r="C320" s="25" t="s">
        <v>24</v>
      </c>
      <c r="D320" s="21">
        <v>2020</v>
      </c>
      <c r="E320" s="28" t="e">
        <f>'Отчет за 2019'!#REF!-#REF!</f>
        <v>#REF!</v>
      </c>
      <c r="F320" s="28" t="e">
        <f>'Отчет за 2019'!#REF!-#REF!</f>
        <v>#REF!</v>
      </c>
      <c r="G320" s="28" t="e">
        <f>'Отчет за 2019'!#REF!-#REF!</f>
        <v>#REF!</v>
      </c>
      <c r="H320" s="28" t="e">
        <f>'Отчет за 2019'!#REF!-#REF!</f>
        <v>#REF!</v>
      </c>
      <c r="I320" s="28" t="e">
        <f>'Отчет за 2019'!#REF!-#REF!</f>
        <v>#REF!</v>
      </c>
      <c r="J320" s="27"/>
      <c r="K320" s="2"/>
      <c r="L320" s="2"/>
      <c r="M320" s="2"/>
      <c r="N320" s="2"/>
      <c r="O320" s="2"/>
      <c r="P320" s="2"/>
      <c r="Q320" s="2"/>
    </row>
    <row r="321" spans="1:17" ht="47.25" x14ac:dyDescent="0.25">
      <c r="A321" s="190"/>
      <c r="B321" s="242"/>
      <c r="C321" s="25" t="s">
        <v>25</v>
      </c>
      <c r="D321" s="21">
        <v>2021</v>
      </c>
      <c r="E321" s="28" t="e">
        <f>'Отчет за 2019'!#REF!-#REF!</f>
        <v>#REF!</v>
      </c>
      <c r="F321" s="28" t="e">
        <f>'Отчет за 2019'!#REF!-#REF!</f>
        <v>#REF!</v>
      </c>
      <c r="G321" s="28" t="e">
        <f>'Отчет за 2019'!#REF!-#REF!</f>
        <v>#REF!</v>
      </c>
      <c r="H321" s="28" t="e">
        <f>'Отчет за 2019'!#REF!-#REF!</f>
        <v>#REF!</v>
      </c>
      <c r="I321" s="28" t="e">
        <f>'Отчет за 2019'!#REF!-#REF!</f>
        <v>#REF!</v>
      </c>
      <c r="J321" s="27"/>
      <c r="K321" s="2"/>
      <c r="L321" s="2"/>
      <c r="M321" s="2"/>
      <c r="N321" s="2"/>
      <c r="O321" s="2"/>
      <c r="P321" s="2"/>
      <c r="Q321" s="2"/>
    </row>
    <row r="322" spans="1:17" ht="15.75" x14ac:dyDescent="0.25">
      <c r="A322" s="190"/>
      <c r="B322" s="242"/>
      <c r="C322" s="17"/>
      <c r="D322" s="21">
        <v>2022</v>
      </c>
      <c r="E322" s="28" t="e">
        <f>'Отчет за 2019'!#REF!-#REF!</f>
        <v>#REF!</v>
      </c>
      <c r="F322" s="28" t="e">
        <f>'Отчет за 2019'!#REF!-#REF!</f>
        <v>#REF!</v>
      </c>
      <c r="G322" s="28" t="e">
        <f>'Отчет за 2019'!#REF!-#REF!</f>
        <v>#REF!</v>
      </c>
      <c r="H322" s="28" t="e">
        <f>'Отчет за 2019'!#REF!-#REF!</f>
        <v>#REF!</v>
      </c>
      <c r="I322" s="28" t="e">
        <f>'Отчет за 2019'!#REF!-#REF!</f>
        <v>#REF!</v>
      </c>
      <c r="J322" s="27"/>
      <c r="K322" s="2"/>
      <c r="L322" s="2"/>
      <c r="M322" s="2"/>
      <c r="N322" s="2"/>
      <c r="O322" s="2"/>
      <c r="P322" s="2"/>
      <c r="Q322" s="2"/>
    </row>
    <row r="323" spans="1:17" ht="15.75" x14ac:dyDescent="0.25">
      <c r="A323" s="190"/>
      <c r="B323" s="242"/>
      <c r="C323" s="17"/>
      <c r="D323" s="21">
        <v>2023</v>
      </c>
      <c r="E323" s="28" t="e">
        <f>'Отчет за 2019'!#REF!-#REF!</f>
        <v>#REF!</v>
      </c>
      <c r="F323" s="28" t="e">
        <f>'Отчет за 2019'!#REF!-#REF!</f>
        <v>#REF!</v>
      </c>
      <c r="G323" s="28" t="e">
        <f>'Отчет за 2019'!#REF!-#REF!</f>
        <v>#REF!</v>
      </c>
      <c r="H323" s="28" t="e">
        <f>'Отчет за 2019'!#REF!-#REF!</f>
        <v>#REF!</v>
      </c>
      <c r="I323" s="28" t="e">
        <f>'Отчет за 2019'!#REF!-#REF!</f>
        <v>#REF!</v>
      </c>
      <c r="J323" s="27"/>
      <c r="K323" s="2"/>
      <c r="L323" s="2"/>
      <c r="M323" s="2"/>
      <c r="N323" s="2"/>
      <c r="O323" s="2"/>
      <c r="P323" s="2"/>
      <c r="Q323" s="2"/>
    </row>
    <row r="324" spans="1:17" ht="15.75" x14ac:dyDescent="0.25">
      <c r="A324" s="190"/>
      <c r="B324" s="242"/>
      <c r="C324" s="17"/>
      <c r="D324" s="21" t="s">
        <v>26</v>
      </c>
      <c r="E324" s="28" t="e">
        <f>'Отчет за 2019'!K62-#REF!</f>
        <v>#REF!</v>
      </c>
      <c r="F324" s="28" t="e">
        <f>'Отчет за 2019'!L62-#REF!</f>
        <v>#REF!</v>
      </c>
      <c r="G324" s="28" t="e">
        <f>'Отчет за 2019'!M62-#REF!</f>
        <v>#REF!</v>
      </c>
      <c r="H324" s="28" t="e">
        <f>'Отчет за 2019'!N62-#REF!</f>
        <v>#REF!</v>
      </c>
      <c r="I324" s="28" t="e">
        <f>'Отчет за 2019'!O62-#REF!</f>
        <v>#REF!</v>
      </c>
      <c r="J324" s="27"/>
      <c r="K324" s="2"/>
      <c r="L324" s="2"/>
      <c r="M324" s="2"/>
      <c r="N324" s="2"/>
      <c r="O324" s="2"/>
      <c r="P324" s="2"/>
      <c r="Q324" s="2"/>
    </row>
    <row r="325" spans="1:17" ht="16.5" thickBot="1" x14ac:dyDescent="0.3">
      <c r="A325" s="238"/>
      <c r="B325" s="243"/>
      <c r="C325" s="18"/>
      <c r="D325" s="22" t="s">
        <v>27</v>
      </c>
      <c r="E325" s="28" t="e">
        <f>'Отчет за 2019'!#REF!-#REF!</f>
        <v>#REF!</v>
      </c>
      <c r="F325" s="28" t="e">
        <f>'Отчет за 2019'!#REF!-#REF!</f>
        <v>#REF!</v>
      </c>
      <c r="G325" s="28" t="e">
        <f>'Отчет за 2019'!#REF!-#REF!</f>
        <v>#REF!</v>
      </c>
      <c r="H325" s="28" t="e">
        <f>'Отчет за 2019'!#REF!-#REF!</f>
        <v>#REF!</v>
      </c>
      <c r="I325" s="28" t="e">
        <f>'Отчет за 2019'!#REF!-#REF!</f>
        <v>#REF!</v>
      </c>
      <c r="J325" s="27"/>
      <c r="K325" s="2"/>
      <c r="L325" s="2"/>
      <c r="M325" s="2"/>
      <c r="N325" s="2"/>
      <c r="O325" s="2"/>
      <c r="P325" s="2"/>
      <c r="Q325" s="2"/>
    </row>
    <row r="326" spans="1:17" ht="63" x14ac:dyDescent="0.25">
      <c r="A326" s="368" t="s">
        <v>8</v>
      </c>
      <c r="B326" s="369" t="s">
        <v>77</v>
      </c>
      <c r="C326" s="19" t="s">
        <v>23</v>
      </c>
      <c r="D326" s="13">
        <v>2019</v>
      </c>
      <c r="E326" s="28" t="e">
        <f>'Отчет за 2019'!#REF!-#REF!</f>
        <v>#REF!</v>
      </c>
      <c r="F326" s="28" t="e">
        <f>'Отчет за 2019'!#REF!-#REF!</f>
        <v>#REF!</v>
      </c>
      <c r="G326" s="28" t="e">
        <f>'Отчет за 2019'!#REF!-#REF!</f>
        <v>#REF!</v>
      </c>
      <c r="H326" s="28" t="e">
        <f>'Отчет за 2019'!#REF!-#REF!</f>
        <v>#REF!</v>
      </c>
      <c r="I326" s="28" t="e">
        <f>'Отчет за 2019'!#REF!-#REF!</f>
        <v>#REF!</v>
      </c>
      <c r="J326" s="27"/>
      <c r="K326" s="2"/>
      <c r="L326" s="2"/>
      <c r="M326" s="2"/>
      <c r="N326" s="2"/>
      <c r="O326" s="2"/>
      <c r="P326" s="2"/>
      <c r="Q326" s="2"/>
    </row>
    <row r="327" spans="1:17" ht="31.5" x14ac:dyDescent="0.25">
      <c r="A327" s="190"/>
      <c r="B327" s="192"/>
      <c r="C327" s="25" t="s">
        <v>24</v>
      </c>
      <c r="D327" s="4">
        <v>2020</v>
      </c>
      <c r="E327" s="28" t="e">
        <f>'Отчет за 2019'!#REF!-#REF!</f>
        <v>#REF!</v>
      </c>
      <c r="F327" s="28" t="e">
        <f>'Отчет за 2019'!#REF!-#REF!</f>
        <v>#REF!</v>
      </c>
      <c r="G327" s="28" t="e">
        <f>'Отчет за 2019'!#REF!-#REF!</f>
        <v>#REF!</v>
      </c>
      <c r="H327" s="28" t="e">
        <f>'Отчет за 2019'!#REF!-#REF!</f>
        <v>#REF!</v>
      </c>
      <c r="I327" s="28" t="e">
        <f>'Отчет за 2019'!#REF!-#REF!</f>
        <v>#REF!</v>
      </c>
      <c r="J327" s="27"/>
      <c r="K327" s="2"/>
      <c r="L327" s="2"/>
      <c r="M327" s="2"/>
      <c r="N327" s="2"/>
      <c r="O327" s="2"/>
      <c r="P327" s="2"/>
      <c r="Q327" s="2"/>
    </row>
    <row r="328" spans="1:17" ht="47.25" x14ac:dyDescent="0.25">
      <c r="A328" s="190"/>
      <c r="B328" s="192"/>
      <c r="C328" s="25" t="s">
        <v>25</v>
      </c>
      <c r="D328" s="4">
        <v>2021</v>
      </c>
      <c r="E328" s="28" t="e">
        <f>'Отчет за 2019'!#REF!-#REF!</f>
        <v>#REF!</v>
      </c>
      <c r="F328" s="28" t="e">
        <f>'Отчет за 2019'!#REF!-#REF!</f>
        <v>#REF!</v>
      </c>
      <c r="G328" s="28" t="e">
        <f>'Отчет за 2019'!#REF!-#REF!</f>
        <v>#REF!</v>
      </c>
      <c r="H328" s="28" t="e">
        <f>'Отчет за 2019'!#REF!-#REF!</f>
        <v>#REF!</v>
      </c>
      <c r="I328" s="28" t="e">
        <f>'Отчет за 2019'!#REF!-#REF!</f>
        <v>#REF!</v>
      </c>
      <c r="J328" s="27"/>
      <c r="K328" s="2"/>
      <c r="L328" s="2"/>
      <c r="M328" s="2"/>
      <c r="N328" s="2"/>
      <c r="O328" s="2"/>
      <c r="P328" s="2"/>
      <c r="Q328" s="2"/>
    </row>
    <row r="329" spans="1:17" ht="15.75" x14ac:dyDescent="0.25">
      <c r="A329" s="190"/>
      <c r="B329" s="192"/>
      <c r="C329" s="17"/>
      <c r="D329" s="4">
        <v>2022</v>
      </c>
      <c r="E329" s="28" t="e">
        <f>'Отчет за 2019'!#REF!-#REF!</f>
        <v>#REF!</v>
      </c>
      <c r="F329" s="28" t="e">
        <f>'Отчет за 2019'!#REF!-#REF!</f>
        <v>#REF!</v>
      </c>
      <c r="G329" s="28" t="e">
        <f>'Отчет за 2019'!#REF!-#REF!</f>
        <v>#REF!</v>
      </c>
      <c r="H329" s="28" t="e">
        <f>'Отчет за 2019'!#REF!-#REF!</f>
        <v>#REF!</v>
      </c>
      <c r="I329" s="28" t="e">
        <f>'Отчет за 2019'!#REF!-#REF!</f>
        <v>#REF!</v>
      </c>
      <c r="J329" s="27"/>
      <c r="K329" s="2"/>
      <c r="L329" s="2"/>
      <c r="M329" s="2"/>
      <c r="N329" s="2"/>
      <c r="O329" s="2"/>
      <c r="P329" s="2"/>
      <c r="Q329" s="2"/>
    </row>
    <row r="330" spans="1:17" ht="15.75" x14ac:dyDescent="0.25">
      <c r="A330" s="190"/>
      <c r="B330" s="192"/>
      <c r="C330" s="17"/>
      <c r="D330" s="4">
        <v>2023</v>
      </c>
      <c r="E330" s="28" t="e">
        <f>'Отчет за 2019'!#REF!-#REF!</f>
        <v>#REF!</v>
      </c>
      <c r="F330" s="28" t="e">
        <f>'Отчет за 2019'!#REF!-#REF!</f>
        <v>#REF!</v>
      </c>
      <c r="G330" s="28" t="e">
        <f>'Отчет за 2019'!#REF!-#REF!</f>
        <v>#REF!</v>
      </c>
      <c r="H330" s="28" t="e">
        <f>'Отчет за 2019'!#REF!-#REF!</f>
        <v>#REF!</v>
      </c>
      <c r="I330" s="28" t="e">
        <f>'Отчет за 2019'!#REF!-#REF!</f>
        <v>#REF!</v>
      </c>
      <c r="J330" s="27"/>
      <c r="K330" s="2"/>
      <c r="L330" s="2"/>
      <c r="M330" s="2"/>
      <c r="N330" s="2"/>
      <c r="O330" s="2"/>
      <c r="P330" s="2"/>
      <c r="Q330" s="2"/>
    </row>
    <row r="331" spans="1:17" ht="15.75" x14ac:dyDescent="0.25">
      <c r="A331" s="190"/>
      <c r="B331" s="192"/>
      <c r="C331" s="17"/>
      <c r="D331" s="4" t="s">
        <v>26</v>
      </c>
      <c r="E331" s="28" t="e">
        <f>'Отчет за 2019'!K63-#REF!</f>
        <v>#REF!</v>
      </c>
      <c r="F331" s="28" t="e">
        <f>'Отчет за 2019'!L63-#REF!</f>
        <v>#REF!</v>
      </c>
      <c r="G331" s="28" t="e">
        <f>'Отчет за 2019'!M63-#REF!</f>
        <v>#REF!</v>
      </c>
      <c r="H331" s="28" t="e">
        <f>'Отчет за 2019'!N63-#REF!</f>
        <v>#REF!</v>
      </c>
      <c r="I331" s="28" t="e">
        <f>'Отчет за 2019'!O63-#REF!</f>
        <v>#REF!</v>
      </c>
      <c r="J331" s="27"/>
      <c r="K331" s="2"/>
      <c r="L331" s="2"/>
      <c r="M331" s="2"/>
      <c r="N331" s="2"/>
      <c r="O331" s="2"/>
      <c r="P331" s="2"/>
      <c r="Q331" s="2"/>
    </row>
    <row r="332" spans="1:17" ht="16.5" thickBot="1" x14ac:dyDescent="0.3">
      <c r="A332" s="238"/>
      <c r="B332" s="251"/>
      <c r="C332" s="18"/>
      <c r="D332" s="14" t="s">
        <v>27</v>
      </c>
      <c r="E332" s="28" t="e">
        <f>'Отчет за 2019'!#REF!-#REF!</f>
        <v>#REF!</v>
      </c>
      <c r="F332" s="28" t="e">
        <f>'Отчет за 2019'!#REF!-#REF!</f>
        <v>#REF!</v>
      </c>
      <c r="G332" s="28" t="e">
        <f>'Отчет за 2019'!#REF!-#REF!</f>
        <v>#REF!</v>
      </c>
      <c r="H332" s="28" t="e">
        <f>'Отчет за 2019'!#REF!-#REF!</f>
        <v>#REF!</v>
      </c>
      <c r="I332" s="28" t="e">
        <f>'Отчет за 2019'!#REF!-#REF!</f>
        <v>#REF!</v>
      </c>
      <c r="J332" s="27"/>
      <c r="K332" s="2"/>
      <c r="L332" s="2"/>
      <c r="M332" s="2"/>
      <c r="N332" s="2"/>
      <c r="O332" s="2"/>
      <c r="P332" s="2"/>
      <c r="Q332" s="2"/>
    </row>
    <row r="333" spans="1:17" ht="63" x14ac:dyDescent="0.25">
      <c r="A333" s="201" t="s">
        <v>154</v>
      </c>
      <c r="B333" s="250" t="s">
        <v>78</v>
      </c>
      <c r="C333" s="24" t="s">
        <v>23</v>
      </c>
      <c r="D333" s="8">
        <v>2019</v>
      </c>
      <c r="E333" s="28" t="e">
        <f>'Отчет за 2019'!#REF!-#REF!</f>
        <v>#REF!</v>
      </c>
      <c r="F333" s="28" t="e">
        <f>'Отчет за 2019'!#REF!-#REF!</f>
        <v>#REF!</v>
      </c>
      <c r="G333" s="28" t="e">
        <f>'Отчет за 2019'!#REF!-#REF!</f>
        <v>#REF!</v>
      </c>
      <c r="H333" s="28" t="e">
        <f>'Отчет за 2019'!#REF!-#REF!</f>
        <v>#REF!</v>
      </c>
      <c r="I333" s="28" t="e">
        <f>'Отчет за 2019'!#REF!-#REF!</f>
        <v>#REF!</v>
      </c>
      <c r="J333" s="27"/>
      <c r="K333" s="2"/>
      <c r="L333" s="2"/>
      <c r="M333" s="2"/>
      <c r="N333" s="2"/>
      <c r="O333" s="2"/>
      <c r="P333" s="2"/>
      <c r="Q333" s="2"/>
    </row>
    <row r="334" spans="1:17" ht="31.5" x14ac:dyDescent="0.25">
      <c r="A334" s="202"/>
      <c r="B334" s="192"/>
      <c r="C334" s="25" t="s">
        <v>24</v>
      </c>
      <c r="D334" s="4">
        <v>2020</v>
      </c>
      <c r="E334" s="28" t="e">
        <f>'Отчет за 2019'!#REF!-#REF!</f>
        <v>#REF!</v>
      </c>
      <c r="F334" s="28" t="e">
        <f>'Отчет за 2019'!#REF!-#REF!</f>
        <v>#REF!</v>
      </c>
      <c r="G334" s="28" t="e">
        <f>'Отчет за 2019'!#REF!-#REF!</f>
        <v>#REF!</v>
      </c>
      <c r="H334" s="28" t="e">
        <f>'Отчет за 2019'!#REF!-#REF!</f>
        <v>#REF!</v>
      </c>
      <c r="I334" s="28" t="e">
        <f>'Отчет за 2019'!#REF!-#REF!</f>
        <v>#REF!</v>
      </c>
      <c r="J334" s="27"/>
      <c r="K334" s="2"/>
      <c r="L334" s="2"/>
      <c r="M334" s="2"/>
      <c r="N334" s="2"/>
      <c r="O334" s="2"/>
      <c r="P334" s="2"/>
      <c r="Q334" s="2"/>
    </row>
    <row r="335" spans="1:17" ht="47.25" x14ac:dyDescent="0.25">
      <c r="A335" s="202"/>
      <c r="B335" s="192"/>
      <c r="C335" s="25" t="s">
        <v>25</v>
      </c>
      <c r="D335" s="4">
        <v>2021</v>
      </c>
      <c r="E335" s="28" t="e">
        <f>'Отчет за 2019'!#REF!-#REF!</f>
        <v>#REF!</v>
      </c>
      <c r="F335" s="28" t="e">
        <f>'Отчет за 2019'!#REF!-#REF!</f>
        <v>#REF!</v>
      </c>
      <c r="G335" s="28" t="e">
        <f>'Отчет за 2019'!#REF!-#REF!</f>
        <v>#REF!</v>
      </c>
      <c r="H335" s="28" t="e">
        <f>'Отчет за 2019'!#REF!-#REF!</f>
        <v>#REF!</v>
      </c>
      <c r="I335" s="28" t="e">
        <f>'Отчет за 2019'!#REF!-#REF!</f>
        <v>#REF!</v>
      </c>
      <c r="J335" s="27"/>
      <c r="K335" s="2"/>
      <c r="L335" s="2"/>
      <c r="M335" s="2"/>
      <c r="N335" s="2"/>
      <c r="O335" s="2"/>
      <c r="P335" s="2"/>
      <c r="Q335" s="2"/>
    </row>
    <row r="336" spans="1:17" ht="15.75" x14ac:dyDescent="0.25">
      <c r="A336" s="202"/>
      <c r="B336" s="192"/>
      <c r="C336" s="17"/>
      <c r="D336" s="4">
        <v>2022</v>
      </c>
      <c r="E336" s="28" t="e">
        <f>'Отчет за 2019'!#REF!-#REF!</f>
        <v>#REF!</v>
      </c>
      <c r="F336" s="28" t="e">
        <f>'Отчет за 2019'!#REF!-#REF!</f>
        <v>#REF!</v>
      </c>
      <c r="G336" s="28" t="e">
        <f>'Отчет за 2019'!#REF!-#REF!</f>
        <v>#REF!</v>
      </c>
      <c r="H336" s="28" t="e">
        <f>'Отчет за 2019'!#REF!-#REF!</f>
        <v>#REF!</v>
      </c>
      <c r="I336" s="28" t="e">
        <f>'Отчет за 2019'!#REF!-#REF!</f>
        <v>#REF!</v>
      </c>
      <c r="J336" s="27"/>
      <c r="K336" s="2"/>
      <c r="L336" s="2"/>
      <c r="M336" s="2"/>
      <c r="N336" s="2"/>
      <c r="O336" s="2"/>
      <c r="P336" s="2"/>
      <c r="Q336" s="2"/>
    </row>
    <row r="337" spans="1:17" ht="15.75" x14ac:dyDescent="0.25">
      <c r="A337" s="202"/>
      <c r="B337" s="192"/>
      <c r="C337" s="17"/>
      <c r="D337" s="4">
        <v>2023</v>
      </c>
      <c r="E337" s="28" t="e">
        <f>'Отчет за 2019'!#REF!-#REF!</f>
        <v>#REF!</v>
      </c>
      <c r="F337" s="28" t="e">
        <f>'Отчет за 2019'!#REF!-#REF!</f>
        <v>#REF!</v>
      </c>
      <c r="G337" s="28" t="e">
        <f>'Отчет за 2019'!#REF!-#REF!</f>
        <v>#REF!</v>
      </c>
      <c r="H337" s="28" t="e">
        <f>'Отчет за 2019'!#REF!-#REF!</f>
        <v>#REF!</v>
      </c>
      <c r="I337" s="28" t="e">
        <f>'Отчет за 2019'!#REF!-#REF!</f>
        <v>#REF!</v>
      </c>
      <c r="J337" s="27"/>
      <c r="K337" s="2"/>
      <c r="L337" s="2"/>
      <c r="M337" s="2"/>
      <c r="N337" s="2"/>
      <c r="O337" s="2"/>
      <c r="P337" s="2"/>
      <c r="Q337" s="2"/>
    </row>
    <row r="338" spans="1:17" ht="15.75" x14ac:dyDescent="0.25">
      <c r="A338" s="202"/>
      <c r="B338" s="192"/>
      <c r="C338" s="17"/>
      <c r="D338" s="4" t="s">
        <v>26</v>
      </c>
      <c r="E338" s="28" t="e">
        <f>'Отчет за 2019'!K64-#REF!</f>
        <v>#REF!</v>
      </c>
      <c r="F338" s="28" t="e">
        <f>'Отчет за 2019'!L64-#REF!</f>
        <v>#REF!</v>
      </c>
      <c r="G338" s="28" t="e">
        <f>'Отчет за 2019'!M64-#REF!</f>
        <v>#REF!</v>
      </c>
      <c r="H338" s="28" t="e">
        <f>'Отчет за 2019'!N64-#REF!</f>
        <v>#REF!</v>
      </c>
      <c r="I338" s="28" t="e">
        <f>'Отчет за 2019'!O64-#REF!</f>
        <v>#REF!</v>
      </c>
      <c r="J338" s="27"/>
      <c r="K338" s="2"/>
      <c r="L338" s="2"/>
      <c r="M338" s="2"/>
      <c r="N338" s="2"/>
      <c r="O338" s="2"/>
      <c r="P338" s="2"/>
      <c r="Q338" s="2"/>
    </row>
    <row r="339" spans="1:17" ht="16.5" thickBot="1" x14ac:dyDescent="0.3">
      <c r="A339" s="203"/>
      <c r="B339" s="251"/>
      <c r="C339" s="18"/>
      <c r="D339" s="14" t="s">
        <v>27</v>
      </c>
      <c r="E339" s="28" t="e">
        <f>'Отчет за 2019'!K65-#REF!</f>
        <v>#REF!</v>
      </c>
      <c r="F339" s="28" t="e">
        <f>'Отчет за 2019'!L65-#REF!</f>
        <v>#REF!</v>
      </c>
      <c r="G339" s="28" t="e">
        <f>'Отчет за 2019'!M65-#REF!</f>
        <v>#REF!</v>
      </c>
      <c r="H339" s="28" t="e">
        <f>'Отчет за 2019'!N65-#REF!</f>
        <v>#REF!</v>
      </c>
      <c r="I339" s="28" t="e">
        <f>'Отчет за 2019'!O65-#REF!</f>
        <v>#REF!</v>
      </c>
      <c r="J339" s="27"/>
      <c r="K339" s="2"/>
      <c r="L339" s="2"/>
      <c r="M339" s="2"/>
      <c r="N339" s="2"/>
      <c r="O339" s="2"/>
      <c r="P339" s="2"/>
      <c r="Q339" s="2"/>
    </row>
    <row r="340" spans="1:17" ht="63" x14ac:dyDescent="0.25">
      <c r="A340" s="201" t="s">
        <v>155</v>
      </c>
      <c r="B340" s="250" t="s">
        <v>79</v>
      </c>
      <c r="C340" s="24" t="s">
        <v>23</v>
      </c>
      <c r="D340" s="8">
        <v>2019</v>
      </c>
      <c r="E340" s="28" t="e">
        <f>'Отчет за 2019'!#REF!-#REF!</f>
        <v>#REF!</v>
      </c>
      <c r="F340" s="28" t="e">
        <f>'Отчет за 2019'!#REF!-#REF!</f>
        <v>#REF!</v>
      </c>
      <c r="G340" s="28" t="e">
        <f>'Отчет за 2019'!#REF!-#REF!</f>
        <v>#REF!</v>
      </c>
      <c r="H340" s="28" t="e">
        <f>'Отчет за 2019'!#REF!-#REF!</f>
        <v>#REF!</v>
      </c>
      <c r="I340" s="28" t="e">
        <f>'Отчет за 2019'!#REF!-#REF!</f>
        <v>#REF!</v>
      </c>
      <c r="J340" s="27"/>
      <c r="K340" s="2"/>
      <c r="L340" s="2"/>
      <c r="M340" s="2"/>
      <c r="N340" s="2"/>
      <c r="O340" s="2"/>
      <c r="P340" s="2"/>
      <c r="Q340" s="2"/>
    </row>
    <row r="341" spans="1:17" ht="31.5" x14ac:dyDescent="0.25">
      <c r="A341" s="202"/>
      <c r="B341" s="192"/>
      <c r="C341" s="25" t="s">
        <v>24</v>
      </c>
      <c r="D341" s="4">
        <v>2020</v>
      </c>
      <c r="E341" s="28" t="e">
        <f>'Отчет за 2019'!#REF!-#REF!</f>
        <v>#REF!</v>
      </c>
      <c r="F341" s="28" t="e">
        <f>'Отчет за 2019'!#REF!-#REF!</f>
        <v>#REF!</v>
      </c>
      <c r="G341" s="28" t="e">
        <f>'Отчет за 2019'!#REF!-#REF!</f>
        <v>#REF!</v>
      </c>
      <c r="H341" s="28" t="e">
        <f>'Отчет за 2019'!#REF!-#REF!</f>
        <v>#REF!</v>
      </c>
      <c r="I341" s="28" t="e">
        <f>'Отчет за 2019'!#REF!-#REF!</f>
        <v>#REF!</v>
      </c>
      <c r="J341" s="27"/>
      <c r="K341" s="2"/>
      <c r="L341" s="2"/>
      <c r="M341" s="2"/>
      <c r="N341" s="2"/>
      <c r="O341" s="2"/>
      <c r="P341" s="2"/>
      <c r="Q341" s="2"/>
    </row>
    <row r="342" spans="1:17" ht="47.25" x14ac:dyDescent="0.25">
      <c r="A342" s="202"/>
      <c r="B342" s="192"/>
      <c r="C342" s="25" t="s">
        <v>25</v>
      </c>
      <c r="D342" s="4">
        <v>2021</v>
      </c>
      <c r="E342" s="28" t="e">
        <f>'Отчет за 2019'!#REF!-#REF!</f>
        <v>#REF!</v>
      </c>
      <c r="F342" s="28" t="e">
        <f>'Отчет за 2019'!#REF!-#REF!</f>
        <v>#REF!</v>
      </c>
      <c r="G342" s="28" t="e">
        <f>'Отчет за 2019'!#REF!-#REF!</f>
        <v>#REF!</v>
      </c>
      <c r="H342" s="28" t="e">
        <f>'Отчет за 2019'!#REF!-#REF!</f>
        <v>#REF!</v>
      </c>
      <c r="I342" s="28" t="e">
        <f>'Отчет за 2019'!#REF!-#REF!</f>
        <v>#REF!</v>
      </c>
      <c r="J342" s="27"/>
      <c r="K342" s="2"/>
      <c r="L342" s="2"/>
      <c r="M342" s="2"/>
      <c r="N342" s="2"/>
      <c r="O342" s="2"/>
      <c r="P342" s="2"/>
      <c r="Q342" s="2"/>
    </row>
    <row r="343" spans="1:17" ht="15.75" x14ac:dyDescent="0.25">
      <c r="A343" s="202"/>
      <c r="B343" s="192"/>
      <c r="C343" s="17"/>
      <c r="D343" s="4">
        <v>2022</v>
      </c>
      <c r="E343" s="28" t="e">
        <f>'Отчет за 2019'!#REF!-#REF!</f>
        <v>#REF!</v>
      </c>
      <c r="F343" s="28" t="e">
        <f>'Отчет за 2019'!#REF!-#REF!</f>
        <v>#REF!</v>
      </c>
      <c r="G343" s="28" t="e">
        <f>'Отчет за 2019'!#REF!-#REF!</f>
        <v>#REF!</v>
      </c>
      <c r="H343" s="28" t="e">
        <f>'Отчет за 2019'!#REF!-#REF!</f>
        <v>#REF!</v>
      </c>
      <c r="I343" s="28" t="e">
        <f>'Отчет за 2019'!#REF!-#REF!</f>
        <v>#REF!</v>
      </c>
      <c r="J343" s="27"/>
      <c r="K343" s="2"/>
      <c r="L343" s="2"/>
      <c r="M343" s="2"/>
      <c r="N343" s="2"/>
      <c r="O343" s="2"/>
      <c r="P343" s="2"/>
      <c r="Q343" s="2"/>
    </row>
    <row r="344" spans="1:17" ht="15.75" x14ac:dyDescent="0.25">
      <c r="A344" s="202"/>
      <c r="B344" s="192"/>
      <c r="C344" s="17"/>
      <c r="D344" s="4">
        <v>2023</v>
      </c>
      <c r="E344" s="28" t="e">
        <f>'Отчет за 2019'!#REF!-#REF!</f>
        <v>#REF!</v>
      </c>
      <c r="F344" s="28" t="e">
        <f>'Отчет за 2019'!#REF!-#REF!</f>
        <v>#REF!</v>
      </c>
      <c r="G344" s="28" t="e">
        <f>'Отчет за 2019'!#REF!-#REF!</f>
        <v>#REF!</v>
      </c>
      <c r="H344" s="28" t="e">
        <f>'Отчет за 2019'!#REF!-#REF!</f>
        <v>#REF!</v>
      </c>
      <c r="I344" s="28" t="e">
        <f>'Отчет за 2019'!#REF!-#REF!</f>
        <v>#REF!</v>
      </c>
      <c r="J344" s="27"/>
      <c r="K344" s="2"/>
      <c r="L344" s="2"/>
      <c r="M344" s="2"/>
      <c r="N344" s="2"/>
      <c r="O344" s="2"/>
      <c r="P344" s="2"/>
      <c r="Q344" s="2"/>
    </row>
    <row r="345" spans="1:17" ht="15.75" x14ac:dyDescent="0.25">
      <c r="A345" s="202"/>
      <c r="B345" s="192"/>
      <c r="C345" s="17"/>
      <c r="D345" s="4" t="s">
        <v>26</v>
      </c>
      <c r="E345" s="28" t="e">
        <f>'Отчет за 2019'!#REF!-#REF!</f>
        <v>#REF!</v>
      </c>
      <c r="F345" s="28" t="e">
        <f>'Отчет за 2019'!#REF!-#REF!</f>
        <v>#REF!</v>
      </c>
      <c r="G345" s="28" t="e">
        <f>'Отчет за 2019'!#REF!-#REF!</f>
        <v>#REF!</v>
      </c>
      <c r="H345" s="28" t="e">
        <f>'Отчет за 2019'!#REF!-#REF!</f>
        <v>#REF!</v>
      </c>
      <c r="I345" s="28" t="e">
        <f>'Отчет за 2019'!#REF!-#REF!</f>
        <v>#REF!</v>
      </c>
      <c r="J345" s="27"/>
      <c r="K345" s="2"/>
      <c r="L345" s="2"/>
      <c r="M345" s="2"/>
      <c r="N345" s="2"/>
      <c r="O345" s="2"/>
      <c r="P345" s="2"/>
      <c r="Q345" s="2"/>
    </row>
    <row r="346" spans="1:17" ht="16.5" thickBot="1" x14ac:dyDescent="0.3">
      <c r="A346" s="203"/>
      <c r="B346" s="251"/>
      <c r="C346" s="18"/>
      <c r="D346" s="14" t="s">
        <v>27</v>
      </c>
      <c r="E346" s="28" t="e">
        <f>'Отчет за 2019'!K66-#REF!</f>
        <v>#REF!</v>
      </c>
      <c r="F346" s="28" t="e">
        <f>'Отчет за 2019'!L66-#REF!</f>
        <v>#REF!</v>
      </c>
      <c r="G346" s="28" t="e">
        <f>'Отчет за 2019'!M66-#REF!</f>
        <v>#REF!</v>
      </c>
      <c r="H346" s="28" t="e">
        <f>'Отчет за 2019'!N66-#REF!</f>
        <v>#REF!</v>
      </c>
      <c r="I346" s="28" t="e">
        <f>'Отчет за 2019'!O66-#REF!</f>
        <v>#REF!</v>
      </c>
      <c r="J346" s="27"/>
      <c r="K346" s="2"/>
      <c r="L346" s="2"/>
      <c r="M346" s="2"/>
      <c r="N346" s="2"/>
      <c r="O346" s="2"/>
      <c r="P346" s="2"/>
      <c r="Q346" s="2"/>
    </row>
    <row r="347" spans="1:17" ht="63" x14ac:dyDescent="0.25">
      <c r="A347" s="201" t="s">
        <v>153</v>
      </c>
      <c r="B347" s="250" t="s">
        <v>80</v>
      </c>
      <c r="C347" s="24" t="s">
        <v>23</v>
      </c>
      <c r="D347" s="8">
        <v>2019</v>
      </c>
      <c r="E347" s="28" t="e">
        <f>'Отчет за 2019'!#REF!-#REF!</f>
        <v>#REF!</v>
      </c>
      <c r="F347" s="28" t="e">
        <f>'Отчет за 2019'!#REF!-#REF!</f>
        <v>#REF!</v>
      </c>
      <c r="G347" s="28" t="e">
        <f>'Отчет за 2019'!#REF!-#REF!</f>
        <v>#REF!</v>
      </c>
      <c r="H347" s="28" t="e">
        <f>'Отчет за 2019'!#REF!-#REF!</f>
        <v>#REF!</v>
      </c>
      <c r="I347" s="28" t="e">
        <f>'Отчет за 2019'!#REF!-#REF!</f>
        <v>#REF!</v>
      </c>
      <c r="J347" s="27"/>
      <c r="K347" s="2"/>
      <c r="L347" s="2"/>
      <c r="M347" s="2"/>
      <c r="N347" s="2"/>
      <c r="O347" s="2"/>
      <c r="P347" s="2"/>
      <c r="Q347" s="2"/>
    </row>
    <row r="348" spans="1:17" ht="31.5" x14ac:dyDescent="0.25">
      <c r="A348" s="202"/>
      <c r="B348" s="192"/>
      <c r="C348" s="25" t="s">
        <v>24</v>
      </c>
      <c r="D348" s="4">
        <v>2020</v>
      </c>
      <c r="E348" s="28" t="e">
        <f>'Отчет за 2019'!#REF!-#REF!</f>
        <v>#REF!</v>
      </c>
      <c r="F348" s="28" t="e">
        <f>'Отчет за 2019'!#REF!-#REF!</f>
        <v>#REF!</v>
      </c>
      <c r="G348" s="28" t="e">
        <f>'Отчет за 2019'!#REF!-#REF!</f>
        <v>#REF!</v>
      </c>
      <c r="H348" s="28" t="e">
        <f>'Отчет за 2019'!#REF!-#REF!</f>
        <v>#REF!</v>
      </c>
      <c r="I348" s="28" t="e">
        <f>'Отчет за 2019'!#REF!-#REF!</f>
        <v>#REF!</v>
      </c>
      <c r="J348" s="27"/>
      <c r="K348" s="2"/>
      <c r="L348" s="2"/>
      <c r="M348" s="2"/>
      <c r="N348" s="2"/>
      <c r="O348" s="2"/>
      <c r="P348" s="2"/>
      <c r="Q348" s="2"/>
    </row>
    <row r="349" spans="1:17" ht="47.25" x14ac:dyDescent="0.25">
      <c r="A349" s="202"/>
      <c r="B349" s="192"/>
      <c r="C349" s="25" t="s">
        <v>25</v>
      </c>
      <c r="D349" s="4">
        <v>2021</v>
      </c>
      <c r="E349" s="28" t="e">
        <f>'Отчет за 2019'!#REF!-#REF!</f>
        <v>#REF!</v>
      </c>
      <c r="F349" s="28" t="e">
        <f>'Отчет за 2019'!#REF!-#REF!</f>
        <v>#REF!</v>
      </c>
      <c r="G349" s="28" t="e">
        <f>'Отчет за 2019'!#REF!-#REF!</f>
        <v>#REF!</v>
      </c>
      <c r="H349" s="28" t="e">
        <f>'Отчет за 2019'!#REF!-#REF!</f>
        <v>#REF!</v>
      </c>
      <c r="I349" s="28" t="e">
        <f>'Отчет за 2019'!#REF!-#REF!</f>
        <v>#REF!</v>
      </c>
      <c r="J349" s="27"/>
      <c r="K349" s="2"/>
      <c r="L349" s="2"/>
      <c r="M349" s="2"/>
      <c r="N349" s="2"/>
      <c r="O349" s="2"/>
      <c r="P349" s="2"/>
      <c r="Q349" s="2"/>
    </row>
    <row r="350" spans="1:17" ht="15.75" x14ac:dyDescent="0.25">
      <c r="A350" s="202"/>
      <c r="B350" s="192"/>
      <c r="C350" s="17"/>
      <c r="D350" s="4">
        <v>2022</v>
      </c>
      <c r="E350" s="28" t="e">
        <f>'Отчет за 2019'!#REF!-#REF!</f>
        <v>#REF!</v>
      </c>
      <c r="F350" s="28" t="e">
        <f>'Отчет за 2019'!#REF!-#REF!</f>
        <v>#REF!</v>
      </c>
      <c r="G350" s="28" t="e">
        <f>'Отчет за 2019'!#REF!-#REF!</f>
        <v>#REF!</v>
      </c>
      <c r="H350" s="28" t="e">
        <f>'Отчет за 2019'!#REF!-#REF!</f>
        <v>#REF!</v>
      </c>
      <c r="I350" s="28" t="e">
        <f>'Отчет за 2019'!#REF!-#REF!</f>
        <v>#REF!</v>
      </c>
      <c r="J350" s="27"/>
      <c r="K350" s="2"/>
      <c r="L350" s="2"/>
      <c r="M350" s="2"/>
      <c r="N350" s="2"/>
      <c r="O350" s="2"/>
      <c r="P350" s="2"/>
      <c r="Q350" s="2"/>
    </row>
    <row r="351" spans="1:17" ht="15.75" x14ac:dyDescent="0.25">
      <c r="A351" s="202"/>
      <c r="B351" s="192"/>
      <c r="C351" s="17"/>
      <c r="D351" s="4">
        <v>2023</v>
      </c>
      <c r="E351" s="28" t="e">
        <f>'Отчет за 2019'!#REF!-#REF!</f>
        <v>#REF!</v>
      </c>
      <c r="F351" s="28" t="e">
        <f>'Отчет за 2019'!#REF!-#REF!</f>
        <v>#REF!</v>
      </c>
      <c r="G351" s="28" t="e">
        <f>'Отчет за 2019'!#REF!-#REF!</f>
        <v>#REF!</v>
      </c>
      <c r="H351" s="28" t="e">
        <f>'Отчет за 2019'!#REF!-#REF!</f>
        <v>#REF!</v>
      </c>
      <c r="I351" s="28" t="e">
        <f>'Отчет за 2019'!#REF!-#REF!</f>
        <v>#REF!</v>
      </c>
      <c r="J351" s="27"/>
      <c r="K351" s="2"/>
      <c r="L351" s="2"/>
      <c r="M351" s="2"/>
      <c r="N351" s="2"/>
      <c r="O351" s="2"/>
      <c r="P351" s="2"/>
      <c r="Q351" s="2"/>
    </row>
    <row r="352" spans="1:17" ht="15.75" x14ac:dyDescent="0.25">
      <c r="A352" s="202"/>
      <c r="B352" s="192"/>
      <c r="C352" s="17"/>
      <c r="D352" s="4" t="s">
        <v>26</v>
      </c>
      <c r="E352" s="28" t="e">
        <f>'Отчет за 2019'!#REF!-#REF!</f>
        <v>#REF!</v>
      </c>
      <c r="F352" s="28" t="e">
        <f>'Отчет за 2019'!#REF!-#REF!</f>
        <v>#REF!</v>
      </c>
      <c r="G352" s="28" t="e">
        <f>'Отчет за 2019'!#REF!-#REF!</f>
        <v>#REF!</v>
      </c>
      <c r="H352" s="28" t="e">
        <f>'Отчет за 2019'!#REF!-#REF!</f>
        <v>#REF!</v>
      </c>
      <c r="I352" s="28" t="e">
        <f>'Отчет за 2019'!#REF!-#REF!</f>
        <v>#REF!</v>
      </c>
      <c r="J352" s="27"/>
      <c r="K352" s="2"/>
      <c r="L352" s="2"/>
      <c r="M352" s="2"/>
      <c r="N352" s="2"/>
      <c r="O352" s="2"/>
      <c r="P352" s="2"/>
      <c r="Q352" s="2"/>
    </row>
    <row r="353" spans="1:17" ht="16.5" thickBot="1" x14ac:dyDescent="0.3">
      <c r="A353" s="203"/>
      <c r="B353" s="251"/>
      <c r="C353" s="18"/>
      <c r="D353" s="14" t="s">
        <v>27</v>
      </c>
      <c r="E353" s="28" t="e">
        <f>'Отчет за 2019'!K67-#REF!</f>
        <v>#REF!</v>
      </c>
      <c r="F353" s="28" t="e">
        <f>'Отчет за 2019'!L67-#REF!</f>
        <v>#REF!</v>
      </c>
      <c r="G353" s="28" t="e">
        <f>'Отчет за 2019'!M67-#REF!</f>
        <v>#REF!</v>
      </c>
      <c r="H353" s="28" t="e">
        <f>'Отчет за 2019'!N67-#REF!</f>
        <v>#REF!</v>
      </c>
      <c r="I353" s="28" t="e">
        <f>'Отчет за 2019'!O67-#REF!</f>
        <v>#REF!</v>
      </c>
      <c r="J353" s="27"/>
      <c r="K353" s="2"/>
      <c r="L353" s="2"/>
      <c r="M353" s="2"/>
      <c r="N353" s="2"/>
      <c r="O353" s="2"/>
      <c r="P353" s="2"/>
      <c r="Q353" s="2"/>
    </row>
    <row r="354" spans="1:17" ht="63" x14ac:dyDescent="0.25">
      <c r="A354" s="201" t="s">
        <v>152</v>
      </c>
      <c r="B354" s="250" t="s">
        <v>81</v>
      </c>
      <c r="C354" s="24" t="s">
        <v>23</v>
      </c>
      <c r="D354" s="8">
        <v>2019</v>
      </c>
      <c r="E354" s="28" t="e">
        <f>'Отчет за 2019'!#REF!-#REF!</f>
        <v>#REF!</v>
      </c>
      <c r="F354" s="28" t="e">
        <f>'Отчет за 2019'!#REF!-#REF!</f>
        <v>#REF!</v>
      </c>
      <c r="G354" s="28" t="e">
        <f>'Отчет за 2019'!#REF!-#REF!</f>
        <v>#REF!</v>
      </c>
      <c r="H354" s="28" t="e">
        <f>'Отчет за 2019'!#REF!-#REF!</f>
        <v>#REF!</v>
      </c>
      <c r="I354" s="28" t="e">
        <f>'Отчет за 2019'!#REF!-#REF!</f>
        <v>#REF!</v>
      </c>
      <c r="J354" s="27"/>
      <c r="K354" s="2"/>
      <c r="L354" s="2"/>
      <c r="M354" s="2"/>
      <c r="N354" s="2"/>
      <c r="O354" s="2"/>
      <c r="P354" s="2"/>
      <c r="Q354" s="2"/>
    </row>
    <row r="355" spans="1:17" ht="31.5" x14ac:dyDescent="0.25">
      <c r="A355" s="202"/>
      <c r="B355" s="192"/>
      <c r="C355" s="25" t="s">
        <v>24</v>
      </c>
      <c r="D355" s="4">
        <v>2020</v>
      </c>
      <c r="E355" s="28" t="e">
        <f>'Отчет за 2019'!#REF!-#REF!</f>
        <v>#REF!</v>
      </c>
      <c r="F355" s="28" t="e">
        <f>'Отчет за 2019'!#REF!-#REF!</f>
        <v>#REF!</v>
      </c>
      <c r="G355" s="28" t="e">
        <f>'Отчет за 2019'!#REF!-#REF!</f>
        <v>#REF!</v>
      </c>
      <c r="H355" s="28" t="e">
        <f>'Отчет за 2019'!#REF!-#REF!</f>
        <v>#REF!</v>
      </c>
      <c r="I355" s="28" t="e">
        <f>'Отчет за 2019'!#REF!-#REF!</f>
        <v>#REF!</v>
      </c>
      <c r="J355" s="27"/>
      <c r="K355" s="2"/>
      <c r="L355" s="2"/>
      <c r="M355" s="2"/>
      <c r="N355" s="2"/>
      <c r="O355" s="2"/>
      <c r="P355" s="2"/>
      <c r="Q355" s="2"/>
    </row>
    <row r="356" spans="1:17" ht="47.25" x14ac:dyDescent="0.25">
      <c r="A356" s="202"/>
      <c r="B356" s="192"/>
      <c r="C356" s="25" t="s">
        <v>25</v>
      </c>
      <c r="D356" s="4">
        <v>2021</v>
      </c>
      <c r="E356" s="28" t="e">
        <f>'Отчет за 2019'!#REF!-#REF!</f>
        <v>#REF!</v>
      </c>
      <c r="F356" s="28" t="e">
        <f>'Отчет за 2019'!#REF!-#REF!</f>
        <v>#REF!</v>
      </c>
      <c r="G356" s="28" t="e">
        <f>'Отчет за 2019'!#REF!-#REF!</f>
        <v>#REF!</v>
      </c>
      <c r="H356" s="28" t="e">
        <f>'Отчет за 2019'!#REF!-#REF!</f>
        <v>#REF!</v>
      </c>
      <c r="I356" s="28" t="e">
        <f>'Отчет за 2019'!#REF!-#REF!</f>
        <v>#REF!</v>
      </c>
      <c r="J356" s="27"/>
      <c r="K356" s="2"/>
      <c r="L356" s="2"/>
      <c r="M356" s="2"/>
      <c r="N356" s="2"/>
      <c r="O356" s="2"/>
      <c r="P356" s="2"/>
      <c r="Q356" s="2"/>
    </row>
    <row r="357" spans="1:17" ht="15.75" x14ac:dyDescent="0.25">
      <c r="A357" s="202"/>
      <c r="B357" s="192"/>
      <c r="C357" s="17"/>
      <c r="D357" s="4">
        <v>2022</v>
      </c>
      <c r="E357" s="28" t="e">
        <f>'Отчет за 2019'!#REF!-#REF!</f>
        <v>#REF!</v>
      </c>
      <c r="F357" s="28" t="e">
        <f>'Отчет за 2019'!#REF!-#REF!</f>
        <v>#REF!</v>
      </c>
      <c r="G357" s="28" t="e">
        <f>'Отчет за 2019'!#REF!-#REF!</f>
        <v>#REF!</v>
      </c>
      <c r="H357" s="28" t="e">
        <f>'Отчет за 2019'!#REF!-#REF!</f>
        <v>#REF!</v>
      </c>
      <c r="I357" s="28" t="e">
        <f>'Отчет за 2019'!#REF!-#REF!</f>
        <v>#REF!</v>
      </c>
      <c r="J357" s="27"/>
      <c r="K357" s="2"/>
      <c r="L357" s="2"/>
      <c r="M357" s="2"/>
      <c r="N357" s="2"/>
      <c r="O357" s="2"/>
      <c r="P357" s="2"/>
      <c r="Q357" s="2"/>
    </row>
    <row r="358" spans="1:17" ht="15.75" x14ac:dyDescent="0.25">
      <c r="A358" s="202"/>
      <c r="B358" s="192"/>
      <c r="C358" s="17"/>
      <c r="D358" s="4">
        <v>2023</v>
      </c>
      <c r="E358" s="28" t="e">
        <f>'Отчет за 2019'!#REF!-#REF!</f>
        <v>#REF!</v>
      </c>
      <c r="F358" s="28" t="e">
        <f>'Отчет за 2019'!#REF!-#REF!</f>
        <v>#REF!</v>
      </c>
      <c r="G358" s="28" t="e">
        <f>'Отчет за 2019'!#REF!-#REF!</f>
        <v>#REF!</v>
      </c>
      <c r="H358" s="28" t="e">
        <f>'Отчет за 2019'!#REF!-#REF!</f>
        <v>#REF!</v>
      </c>
      <c r="I358" s="28" t="e">
        <f>'Отчет за 2019'!#REF!-#REF!</f>
        <v>#REF!</v>
      </c>
      <c r="J358" s="27"/>
      <c r="K358" s="2"/>
      <c r="L358" s="2"/>
      <c r="M358" s="2"/>
      <c r="N358" s="2"/>
      <c r="O358" s="2"/>
      <c r="P358" s="2"/>
      <c r="Q358" s="2"/>
    </row>
    <row r="359" spans="1:17" ht="15.75" x14ac:dyDescent="0.25">
      <c r="A359" s="202"/>
      <c r="B359" s="192"/>
      <c r="C359" s="17"/>
      <c r="D359" s="4" t="s">
        <v>26</v>
      </c>
      <c r="E359" s="28" t="e">
        <f>'Отчет за 2019'!#REF!-#REF!</f>
        <v>#REF!</v>
      </c>
      <c r="F359" s="28" t="e">
        <f>'Отчет за 2019'!#REF!-#REF!</f>
        <v>#REF!</v>
      </c>
      <c r="G359" s="28" t="e">
        <f>'Отчет за 2019'!#REF!-#REF!</f>
        <v>#REF!</v>
      </c>
      <c r="H359" s="28" t="e">
        <f>'Отчет за 2019'!#REF!-#REF!</f>
        <v>#REF!</v>
      </c>
      <c r="I359" s="28" t="e">
        <f>'Отчет за 2019'!#REF!-#REF!</f>
        <v>#REF!</v>
      </c>
      <c r="J359" s="27"/>
      <c r="K359" s="2"/>
      <c r="L359" s="2"/>
      <c r="M359" s="2"/>
      <c r="N359" s="2"/>
      <c r="O359" s="2"/>
      <c r="P359" s="2"/>
      <c r="Q359" s="2"/>
    </row>
    <row r="360" spans="1:17" ht="16.5" thickBot="1" x14ac:dyDescent="0.3">
      <c r="A360" s="203"/>
      <c r="B360" s="251"/>
      <c r="C360" s="18"/>
      <c r="D360" s="14" t="s">
        <v>27</v>
      </c>
      <c r="E360" s="28" t="e">
        <f>'Отчет за 2019'!K68-#REF!</f>
        <v>#REF!</v>
      </c>
      <c r="F360" s="28" t="e">
        <f>'Отчет за 2019'!L68-#REF!</f>
        <v>#REF!</v>
      </c>
      <c r="G360" s="28" t="e">
        <f>'Отчет за 2019'!M68-#REF!</f>
        <v>#REF!</v>
      </c>
      <c r="H360" s="28" t="e">
        <f>'Отчет за 2019'!N68-#REF!</f>
        <v>#REF!</v>
      </c>
      <c r="I360" s="28" t="e">
        <f>'Отчет за 2019'!O68-#REF!</f>
        <v>#REF!</v>
      </c>
      <c r="J360" s="27"/>
      <c r="K360" s="2"/>
      <c r="L360" s="2"/>
      <c r="M360" s="2"/>
      <c r="N360" s="2"/>
      <c r="O360" s="2"/>
      <c r="P360" s="2"/>
      <c r="Q360" s="2"/>
    </row>
    <row r="361" spans="1:17" ht="63" x14ac:dyDescent="0.25">
      <c r="A361" s="201" t="s">
        <v>151</v>
      </c>
      <c r="B361" s="250" t="s">
        <v>82</v>
      </c>
      <c r="C361" s="24" t="s">
        <v>23</v>
      </c>
      <c r="D361" s="8">
        <v>2019</v>
      </c>
      <c r="E361" s="28" t="e">
        <f>'Отчет за 2019'!#REF!-#REF!</f>
        <v>#REF!</v>
      </c>
      <c r="F361" s="28" t="e">
        <f>'Отчет за 2019'!#REF!-#REF!</f>
        <v>#REF!</v>
      </c>
      <c r="G361" s="28" t="e">
        <f>'Отчет за 2019'!#REF!-#REF!</f>
        <v>#REF!</v>
      </c>
      <c r="H361" s="28" t="e">
        <f>'Отчет за 2019'!#REF!-#REF!</f>
        <v>#REF!</v>
      </c>
      <c r="I361" s="28" t="e">
        <f>'Отчет за 2019'!#REF!-#REF!</f>
        <v>#REF!</v>
      </c>
      <c r="J361" s="27"/>
      <c r="K361" s="2"/>
      <c r="L361" s="2"/>
      <c r="M361" s="2"/>
      <c r="N361" s="2"/>
      <c r="O361" s="2"/>
      <c r="P361" s="2"/>
      <c r="Q361" s="2"/>
    </row>
    <row r="362" spans="1:17" ht="31.5" x14ac:dyDescent="0.25">
      <c r="A362" s="202"/>
      <c r="B362" s="192"/>
      <c r="C362" s="25" t="s">
        <v>24</v>
      </c>
      <c r="D362" s="4">
        <v>2020</v>
      </c>
      <c r="E362" s="28" t="e">
        <f>'Отчет за 2019'!#REF!-#REF!</f>
        <v>#REF!</v>
      </c>
      <c r="F362" s="28" t="e">
        <f>'Отчет за 2019'!#REF!-#REF!</f>
        <v>#REF!</v>
      </c>
      <c r="G362" s="28" t="e">
        <f>'Отчет за 2019'!#REF!-#REF!</f>
        <v>#REF!</v>
      </c>
      <c r="H362" s="28" t="e">
        <f>'Отчет за 2019'!#REF!-#REF!</f>
        <v>#REF!</v>
      </c>
      <c r="I362" s="28" t="e">
        <f>'Отчет за 2019'!#REF!-#REF!</f>
        <v>#REF!</v>
      </c>
      <c r="J362" s="27"/>
      <c r="K362" s="2"/>
      <c r="L362" s="2"/>
      <c r="M362" s="2"/>
      <c r="N362" s="2"/>
      <c r="O362" s="2"/>
      <c r="P362" s="2"/>
      <c r="Q362" s="2"/>
    </row>
    <row r="363" spans="1:17" ht="47.25" x14ac:dyDescent="0.25">
      <c r="A363" s="202"/>
      <c r="B363" s="192"/>
      <c r="C363" s="25" t="s">
        <v>25</v>
      </c>
      <c r="D363" s="4">
        <v>2021</v>
      </c>
      <c r="E363" s="28" t="e">
        <f>'Отчет за 2019'!#REF!-#REF!</f>
        <v>#REF!</v>
      </c>
      <c r="F363" s="28" t="e">
        <f>'Отчет за 2019'!#REF!-#REF!</f>
        <v>#REF!</v>
      </c>
      <c r="G363" s="28" t="e">
        <f>'Отчет за 2019'!#REF!-#REF!</f>
        <v>#REF!</v>
      </c>
      <c r="H363" s="28" t="e">
        <f>'Отчет за 2019'!#REF!-#REF!</f>
        <v>#REF!</v>
      </c>
      <c r="I363" s="28" t="e">
        <f>'Отчет за 2019'!#REF!-#REF!</f>
        <v>#REF!</v>
      </c>
      <c r="J363" s="27"/>
      <c r="K363" s="2"/>
      <c r="L363" s="2"/>
      <c r="M363" s="2"/>
      <c r="N363" s="2"/>
      <c r="O363" s="2"/>
      <c r="P363" s="2"/>
      <c r="Q363" s="2"/>
    </row>
    <row r="364" spans="1:17" ht="15.75" x14ac:dyDescent="0.25">
      <c r="A364" s="202"/>
      <c r="B364" s="192"/>
      <c r="C364" s="17"/>
      <c r="D364" s="4">
        <v>2022</v>
      </c>
      <c r="E364" s="28" t="e">
        <f>'Отчет за 2019'!#REF!-#REF!</f>
        <v>#REF!</v>
      </c>
      <c r="F364" s="28" t="e">
        <f>'Отчет за 2019'!#REF!-#REF!</f>
        <v>#REF!</v>
      </c>
      <c r="G364" s="28" t="e">
        <f>'Отчет за 2019'!#REF!-#REF!</f>
        <v>#REF!</v>
      </c>
      <c r="H364" s="28" t="e">
        <f>'Отчет за 2019'!#REF!-#REF!</f>
        <v>#REF!</v>
      </c>
      <c r="I364" s="28" t="e">
        <f>'Отчет за 2019'!#REF!-#REF!</f>
        <v>#REF!</v>
      </c>
      <c r="J364" s="27"/>
      <c r="K364" s="2"/>
      <c r="L364" s="2"/>
      <c r="M364" s="2"/>
      <c r="N364" s="2"/>
      <c r="O364" s="2"/>
      <c r="P364" s="2"/>
      <c r="Q364" s="2"/>
    </row>
    <row r="365" spans="1:17" ht="15.75" x14ac:dyDescent="0.25">
      <c r="A365" s="202"/>
      <c r="B365" s="192"/>
      <c r="C365" s="17"/>
      <c r="D365" s="4">
        <v>2023</v>
      </c>
      <c r="E365" s="28" t="e">
        <f>'Отчет за 2019'!#REF!-#REF!</f>
        <v>#REF!</v>
      </c>
      <c r="F365" s="28" t="e">
        <f>'Отчет за 2019'!#REF!-#REF!</f>
        <v>#REF!</v>
      </c>
      <c r="G365" s="28" t="e">
        <f>'Отчет за 2019'!#REF!-#REF!</f>
        <v>#REF!</v>
      </c>
      <c r="H365" s="28" t="e">
        <f>'Отчет за 2019'!#REF!-#REF!</f>
        <v>#REF!</v>
      </c>
      <c r="I365" s="28" t="e">
        <f>'Отчет за 2019'!#REF!-#REF!</f>
        <v>#REF!</v>
      </c>
      <c r="J365" s="27"/>
      <c r="K365" s="2"/>
      <c r="L365" s="2"/>
      <c r="M365" s="2"/>
      <c r="N365" s="2"/>
      <c r="O365" s="2"/>
      <c r="P365" s="2"/>
      <c r="Q365" s="2"/>
    </row>
    <row r="366" spans="1:17" ht="15.75" x14ac:dyDescent="0.25">
      <c r="A366" s="202"/>
      <c r="B366" s="192"/>
      <c r="C366" s="17"/>
      <c r="D366" s="4" t="s">
        <v>26</v>
      </c>
      <c r="E366" s="28" t="e">
        <f>'Отчет за 2019'!#REF!-#REF!</f>
        <v>#REF!</v>
      </c>
      <c r="F366" s="28" t="e">
        <f>'Отчет за 2019'!#REF!-#REF!</f>
        <v>#REF!</v>
      </c>
      <c r="G366" s="28" t="e">
        <f>'Отчет за 2019'!#REF!-#REF!</f>
        <v>#REF!</v>
      </c>
      <c r="H366" s="28" t="e">
        <f>'Отчет за 2019'!#REF!-#REF!</f>
        <v>#REF!</v>
      </c>
      <c r="I366" s="28" t="e">
        <f>'Отчет за 2019'!#REF!-#REF!</f>
        <v>#REF!</v>
      </c>
      <c r="J366" s="27"/>
      <c r="K366" s="2"/>
      <c r="L366" s="2"/>
      <c r="M366" s="2"/>
      <c r="N366" s="2"/>
      <c r="O366" s="2"/>
      <c r="P366" s="2"/>
      <c r="Q366" s="2"/>
    </row>
    <row r="367" spans="1:17" ht="16.5" thickBot="1" x14ac:dyDescent="0.3">
      <c r="A367" s="203"/>
      <c r="B367" s="251"/>
      <c r="C367" s="18"/>
      <c r="D367" s="14" t="s">
        <v>27</v>
      </c>
      <c r="E367" s="28" t="e">
        <f>'Отчет за 2019'!K69-#REF!</f>
        <v>#REF!</v>
      </c>
      <c r="F367" s="28" t="e">
        <f>'Отчет за 2019'!L69-#REF!</f>
        <v>#REF!</v>
      </c>
      <c r="G367" s="28" t="e">
        <f>'Отчет за 2019'!M69-#REF!</f>
        <v>#REF!</v>
      </c>
      <c r="H367" s="28" t="e">
        <f>'Отчет за 2019'!N69-#REF!</f>
        <v>#REF!</v>
      </c>
      <c r="I367" s="28" t="e">
        <f>'Отчет за 2019'!O69-#REF!</f>
        <v>#REF!</v>
      </c>
      <c r="J367" s="27"/>
      <c r="K367" s="2"/>
      <c r="L367" s="2"/>
      <c r="M367" s="2"/>
      <c r="N367" s="2"/>
      <c r="O367" s="2"/>
      <c r="P367" s="2"/>
      <c r="Q367" s="2"/>
    </row>
    <row r="368" spans="1:17" ht="63" x14ac:dyDescent="0.25">
      <c r="A368" s="201" t="s">
        <v>83</v>
      </c>
      <c r="B368" s="250" t="s">
        <v>84</v>
      </c>
      <c r="C368" s="24" t="s">
        <v>23</v>
      </c>
      <c r="D368" s="8">
        <v>2019</v>
      </c>
      <c r="E368" s="28" t="e">
        <f>'Отчет за 2019'!#REF!-#REF!</f>
        <v>#REF!</v>
      </c>
      <c r="F368" s="28" t="e">
        <f>'Отчет за 2019'!#REF!-#REF!</f>
        <v>#REF!</v>
      </c>
      <c r="G368" s="28" t="e">
        <f>'Отчет за 2019'!#REF!-#REF!</f>
        <v>#REF!</v>
      </c>
      <c r="H368" s="28" t="e">
        <f>'Отчет за 2019'!#REF!-#REF!</f>
        <v>#REF!</v>
      </c>
      <c r="I368" s="28" t="e">
        <f>'Отчет за 2019'!#REF!-#REF!</f>
        <v>#REF!</v>
      </c>
      <c r="J368" s="27"/>
      <c r="K368" s="2"/>
      <c r="L368" s="2"/>
      <c r="M368" s="2"/>
      <c r="N368" s="2"/>
      <c r="O368" s="2"/>
      <c r="P368" s="2"/>
      <c r="Q368" s="2"/>
    </row>
    <row r="369" spans="1:17" ht="31.5" x14ac:dyDescent="0.25">
      <c r="A369" s="202"/>
      <c r="B369" s="192"/>
      <c r="C369" s="25" t="s">
        <v>24</v>
      </c>
      <c r="D369" s="4">
        <v>2020</v>
      </c>
      <c r="E369" s="28" t="e">
        <f>'Отчет за 2019'!#REF!-#REF!</f>
        <v>#REF!</v>
      </c>
      <c r="F369" s="28" t="e">
        <f>'Отчет за 2019'!#REF!-#REF!</f>
        <v>#REF!</v>
      </c>
      <c r="G369" s="28" t="e">
        <f>'Отчет за 2019'!#REF!-#REF!</f>
        <v>#REF!</v>
      </c>
      <c r="H369" s="28" t="e">
        <f>'Отчет за 2019'!#REF!-#REF!</f>
        <v>#REF!</v>
      </c>
      <c r="I369" s="28" t="e">
        <f>'Отчет за 2019'!#REF!-#REF!</f>
        <v>#REF!</v>
      </c>
      <c r="J369" s="27"/>
      <c r="K369" s="2"/>
      <c r="L369" s="2"/>
      <c r="M369" s="2"/>
      <c r="N369" s="2"/>
      <c r="O369" s="2"/>
      <c r="P369" s="2"/>
      <c r="Q369" s="2"/>
    </row>
    <row r="370" spans="1:17" ht="47.25" x14ac:dyDescent="0.25">
      <c r="A370" s="202"/>
      <c r="B370" s="192"/>
      <c r="C370" s="25" t="s">
        <v>25</v>
      </c>
      <c r="D370" s="4">
        <v>2021</v>
      </c>
      <c r="E370" s="28" t="e">
        <f>'Отчет за 2019'!#REF!-#REF!</f>
        <v>#REF!</v>
      </c>
      <c r="F370" s="28" t="e">
        <f>'Отчет за 2019'!#REF!-#REF!</f>
        <v>#REF!</v>
      </c>
      <c r="G370" s="28" t="e">
        <f>'Отчет за 2019'!#REF!-#REF!</f>
        <v>#REF!</v>
      </c>
      <c r="H370" s="28" t="e">
        <f>'Отчет за 2019'!#REF!-#REF!</f>
        <v>#REF!</v>
      </c>
      <c r="I370" s="28" t="e">
        <f>'Отчет за 2019'!#REF!-#REF!</f>
        <v>#REF!</v>
      </c>
      <c r="J370" s="27"/>
      <c r="K370" s="2"/>
      <c r="L370" s="2"/>
      <c r="M370" s="2"/>
      <c r="N370" s="2"/>
      <c r="O370" s="2"/>
      <c r="P370" s="2"/>
      <c r="Q370" s="2"/>
    </row>
    <row r="371" spans="1:17" ht="15.75" x14ac:dyDescent="0.25">
      <c r="A371" s="202"/>
      <c r="B371" s="192"/>
      <c r="C371" s="17"/>
      <c r="D371" s="4">
        <v>2022</v>
      </c>
      <c r="E371" s="28" t="e">
        <f>'Отчет за 2019'!#REF!-#REF!</f>
        <v>#REF!</v>
      </c>
      <c r="F371" s="28" t="e">
        <f>'Отчет за 2019'!#REF!-#REF!</f>
        <v>#REF!</v>
      </c>
      <c r="G371" s="28" t="e">
        <f>'Отчет за 2019'!#REF!-#REF!</f>
        <v>#REF!</v>
      </c>
      <c r="H371" s="28" t="e">
        <f>'Отчет за 2019'!#REF!-#REF!</f>
        <v>#REF!</v>
      </c>
      <c r="I371" s="28" t="e">
        <f>'Отчет за 2019'!#REF!-#REF!</f>
        <v>#REF!</v>
      </c>
      <c r="J371" s="27"/>
      <c r="K371" s="2"/>
      <c r="L371" s="2"/>
      <c r="M371" s="2"/>
      <c r="N371" s="2"/>
      <c r="O371" s="2"/>
      <c r="P371" s="2"/>
      <c r="Q371" s="2"/>
    </row>
    <row r="372" spans="1:17" ht="15.75" x14ac:dyDescent="0.25">
      <c r="A372" s="202"/>
      <c r="B372" s="192"/>
      <c r="C372" s="17"/>
      <c r="D372" s="4">
        <v>2023</v>
      </c>
      <c r="E372" s="28" t="e">
        <f>'Отчет за 2019'!#REF!-#REF!</f>
        <v>#REF!</v>
      </c>
      <c r="F372" s="28" t="e">
        <f>'Отчет за 2019'!#REF!-#REF!</f>
        <v>#REF!</v>
      </c>
      <c r="G372" s="28" t="e">
        <f>'Отчет за 2019'!#REF!-#REF!</f>
        <v>#REF!</v>
      </c>
      <c r="H372" s="28" t="e">
        <f>'Отчет за 2019'!#REF!-#REF!</f>
        <v>#REF!</v>
      </c>
      <c r="I372" s="28" t="e">
        <f>'Отчет за 2019'!#REF!-#REF!</f>
        <v>#REF!</v>
      </c>
      <c r="J372" s="27"/>
      <c r="K372" s="2"/>
      <c r="L372" s="2"/>
      <c r="M372" s="2"/>
      <c r="N372" s="2"/>
      <c r="O372" s="2"/>
      <c r="P372" s="2"/>
      <c r="Q372" s="2"/>
    </row>
    <row r="373" spans="1:17" ht="15.75" x14ac:dyDescent="0.25">
      <c r="A373" s="202"/>
      <c r="B373" s="192"/>
      <c r="C373" s="17"/>
      <c r="D373" s="4" t="s">
        <v>26</v>
      </c>
      <c r="E373" s="28" t="e">
        <f>'Отчет за 2019'!#REF!-#REF!</f>
        <v>#REF!</v>
      </c>
      <c r="F373" s="28" t="e">
        <f>'Отчет за 2019'!#REF!-#REF!</f>
        <v>#REF!</v>
      </c>
      <c r="G373" s="28" t="e">
        <f>'Отчет за 2019'!#REF!-#REF!</f>
        <v>#REF!</v>
      </c>
      <c r="H373" s="28" t="e">
        <f>'Отчет за 2019'!#REF!-#REF!</f>
        <v>#REF!</v>
      </c>
      <c r="I373" s="28" t="e">
        <f>'Отчет за 2019'!#REF!-#REF!</f>
        <v>#REF!</v>
      </c>
      <c r="J373" s="27"/>
      <c r="K373" s="2"/>
      <c r="L373" s="2"/>
      <c r="M373" s="2"/>
      <c r="N373" s="2"/>
      <c r="O373" s="2"/>
      <c r="P373" s="2"/>
      <c r="Q373" s="2"/>
    </row>
    <row r="374" spans="1:17" ht="16.5" thickBot="1" x14ac:dyDescent="0.3">
      <c r="A374" s="203"/>
      <c r="B374" s="251"/>
      <c r="C374" s="18"/>
      <c r="D374" s="14" t="s">
        <v>27</v>
      </c>
      <c r="E374" s="28" t="e">
        <f>'Отчет за 2019'!K70-#REF!</f>
        <v>#REF!</v>
      </c>
      <c r="F374" s="28" t="e">
        <f>'Отчет за 2019'!L70-#REF!</f>
        <v>#REF!</v>
      </c>
      <c r="G374" s="28" t="e">
        <f>'Отчет за 2019'!M70-#REF!</f>
        <v>#REF!</v>
      </c>
      <c r="H374" s="28" t="e">
        <f>'Отчет за 2019'!N70-#REF!</f>
        <v>#REF!</v>
      </c>
      <c r="I374" s="28" t="e">
        <f>'Отчет за 2019'!O70-#REF!</f>
        <v>#REF!</v>
      </c>
      <c r="J374" s="27"/>
      <c r="K374" s="2"/>
      <c r="L374" s="2"/>
      <c r="M374" s="2"/>
      <c r="N374" s="2"/>
      <c r="O374" s="2"/>
      <c r="P374" s="2"/>
      <c r="Q374" s="2"/>
    </row>
    <row r="375" spans="1:17" ht="63" x14ac:dyDescent="0.25">
      <c r="A375" s="201" t="s">
        <v>9</v>
      </c>
      <c r="B375" s="250" t="s">
        <v>85</v>
      </c>
      <c r="C375" s="24" t="s">
        <v>23</v>
      </c>
      <c r="D375" s="8">
        <v>2019</v>
      </c>
      <c r="E375" s="28" t="e">
        <f>'Отчет за 2019'!#REF!-#REF!</f>
        <v>#REF!</v>
      </c>
      <c r="F375" s="28" t="e">
        <f>'Отчет за 2019'!#REF!-#REF!</f>
        <v>#REF!</v>
      </c>
      <c r="G375" s="28" t="e">
        <f>'Отчет за 2019'!#REF!-#REF!</f>
        <v>#REF!</v>
      </c>
      <c r="H375" s="28" t="e">
        <f>'Отчет за 2019'!#REF!-#REF!</f>
        <v>#REF!</v>
      </c>
      <c r="I375" s="28" t="e">
        <f>'Отчет за 2019'!#REF!-#REF!</f>
        <v>#REF!</v>
      </c>
      <c r="J375" s="27"/>
      <c r="K375" s="2"/>
      <c r="L375" s="2"/>
      <c r="M375" s="2"/>
      <c r="N375" s="2"/>
      <c r="O375" s="2"/>
      <c r="P375" s="2"/>
      <c r="Q375" s="2"/>
    </row>
    <row r="376" spans="1:17" ht="31.5" x14ac:dyDescent="0.25">
      <c r="A376" s="202"/>
      <c r="B376" s="192"/>
      <c r="C376" s="25" t="s">
        <v>24</v>
      </c>
      <c r="D376" s="4">
        <v>2020</v>
      </c>
      <c r="E376" s="28" t="e">
        <f>'Отчет за 2019'!#REF!-#REF!</f>
        <v>#REF!</v>
      </c>
      <c r="F376" s="28" t="e">
        <f>'Отчет за 2019'!#REF!-#REF!</f>
        <v>#REF!</v>
      </c>
      <c r="G376" s="28" t="e">
        <f>'Отчет за 2019'!#REF!-#REF!</f>
        <v>#REF!</v>
      </c>
      <c r="H376" s="28" t="e">
        <f>'Отчет за 2019'!#REF!-#REF!</f>
        <v>#REF!</v>
      </c>
      <c r="I376" s="28" t="e">
        <f>'Отчет за 2019'!#REF!-#REF!</f>
        <v>#REF!</v>
      </c>
      <c r="J376" s="27"/>
      <c r="K376" s="2"/>
      <c r="L376" s="2"/>
      <c r="M376" s="2"/>
      <c r="N376" s="2"/>
      <c r="O376" s="2"/>
      <c r="P376" s="2"/>
      <c r="Q376" s="2"/>
    </row>
    <row r="377" spans="1:17" ht="47.25" x14ac:dyDescent="0.25">
      <c r="A377" s="202"/>
      <c r="B377" s="192"/>
      <c r="C377" s="25" t="s">
        <v>25</v>
      </c>
      <c r="D377" s="4">
        <v>2021</v>
      </c>
      <c r="E377" s="28" t="e">
        <f>'Отчет за 2019'!#REF!-#REF!</f>
        <v>#REF!</v>
      </c>
      <c r="F377" s="28" t="e">
        <f>'Отчет за 2019'!#REF!-#REF!</f>
        <v>#REF!</v>
      </c>
      <c r="G377" s="28" t="e">
        <f>'Отчет за 2019'!#REF!-#REF!</f>
        <v>#REF!</v>
      </c>
      <c r="H377" s="28" t="e">
        <f>'Отчет за 2019'!#REF!-#REF!</f>
        <v>#REF!</v>
      </c>
      <c r="I377" s="28" t="e">
        <f>'Отчет за 2019'!#REF!-#REF!</f>
        <v>#REF!</v>
      </c>
      <c r="J377" s="27"/>
      <c r="K377" s="2"/>
      <c r="L377" s="2"/>
      <c r="M377" s="2"/>
      <c r="N377" s="2"/>
      <c r="O377" s="2"/>
      <c r="P377" s="2"/>
      <c r="Q377" s="2"/>
    </row>
    <row r="378" spans="1:17" ht="15.75" x14ac:dyDescent="0.25">
      <c r="A378" s="202"/>
      <c r="B378" s="192"/>
      <c r="C378" s="17"/>
      <c r="D378" s="4">
        <v>2022</v>
      </c>
      <c r="E378" s="28" t="e">
        <f>'Отчет за 2019'!#REF!-#REF!</f>
        <v>#REF!</v>
      </c>
      <c r="F378" s="28" t="e">
        <f>'Отчет за 2019'!#REF!-#REF!</f>
        <v>#REF!</v>
      </c>
      <c r="G378" s="28" t="e">
        <f>'Отчет за 2019'!#REF!-#REF!</f>
        <v>#REF!</v>
      </c>
      <c r="H378" s="28" t="e">
        <f>'Отчет за 2019'!#REF!-#REF!</f>
        <v>#REF!</v>
      </c>
      <c r="I378" s="28" t="e">
        <f>'Отчет за 2019'!#REF!-#REF!</f>
        <v>#REF!</v>
      </c>
      <c r="J378" s="27"/>
      <c r="K378" s="2"/>
      <c r="L378" s="2"/>
      <c r="M378" s="2"/>
      <c r="N378" s="2"/>
      <c r="O378" s="2"/>
      <c r="P378" s="2"/>
      <c r="Q378" s="2"/>
    </row>
    <row r="379" spans="1:17" ht="15.75" x14ac:dyDescent="0.25">
      <c r="A379" s="202"/>
      <c r="B379" s="192"/>
      <c r="C379" s="17"/>
      <c r="D379" s="4">
        <v>2023</v>
      </c>
      <c r="E379" s="28" t="e">
        <f>'Отчет за 2019'!#REF!-#REF!</f>
        <v>#REF!</v>
      </c>
      <c r="F379" s="28" t="e">
        <f>'Отчет за 2019'!#REF!-#REF!</f>
        <v>#REF!</v>
      </c>
      <c r="G379" s="28" t="e">
        <f>'Отчет за 2019'!#REF!-#REF!</f>
        <v>#REF!</v>
      </c>
      <c r="H379" s="28" t="e">
        <f>'Отчет за 2019'!#REF!-#REF!</f>
        <v>#REF!</v>
      </c>
      <c r="I379" s="28" t="e">
        <f>'Отчет за 2019'!#REF!-#REF!</f>
        <v>#REF!</v>
      </c>
      <c r="J379" s="27"/>
      <c r="K379" s="2"/>
      <c r="L379" s="2"/>
      <c r="M379" s="2"/>
      <c r="N379" s="2"/>
      <c r="O379" s="2"/>
      <c r="P379" s="2"/>
      <c r="Q379" s="2"/>
    </row>
    <row r="380" spans="1:17" ht="15.75" x14ac:dyDescent="0.25">
      <c r="A380" s="202"/>
      <c r="B380" s="192"/>
      <c r="C380" s="17"/>
      <c r="D380" s="4" t="s">
        <v>26</v>
      </c>
      <c r="E380" s="28" t="e">
        <f>'Отчет за 2019'!#REF!-#REF!</f>
        <v>#REF!</v>
      </c>
      <c r="F380" s="28" t="e">
        <f>'Отчет за 2019'!#REF!-#REF!</f>
        <v>#REF!</v>
      </c>
      <c r="G380" s="28" t="e">
        <f>'Отчет за 2019'!#REF!-#REF!</f>
        <v>#REF!</v>
      </c>
      <c r="H380" s="28" t="e">
        <f>'Отчет за 2019'!#REF!-#REF!</f>
        <v>#REF!</v>
      </c>
      <c r="I380" s="28" t="e">
        <f>'Отчет за 2019'!#REF!-#REF!</f>
        <v>#REF!</v>
      </c>
      <c r="J380" s="27"/>
      <c r="K380" s="2"/>
      <c r="L380" s="2"/>
      <c r="M380" s="2"/>
      <c r="N380" s="2"/>
      <c r="O380" s="2"/>
      <c r="P380" s="2"/>
      <c r="Q380" s="2"/>
    </row>
    <row r="381" spans="1:17" ht="16.5" thickBot="1" x14ac:dyDescent="0.3">
      <c r="A381" s="203"/>
      <c r="B381" s="251"/>
      <c r="C381" s="18"/>
      <c r="D381" s="14" t="s">
        <v>27</v>
      </c>
      <c r="E381" s="28" t="e">
        <f>'Отчет за 2019'!K71-#REF!</f>
        <v>#REF!</v>
      </c>
      <c r="F381" s="28" t="e">
        <f>'Отчет за 2019'!L71-#REF!</f>
        <v>#REF!</v>
      </c>
      <c r="G381" s="28" t="e">
        <f>'Отчет за 2019'!M71-#REF!</f>
        <v>#REF!</v>
      </c>
      <c r="H381" s="28" t="e">
        <f>'Отчет за 2019'!N71-#REF!</f>
        <v>#REF!</v>
      </c>
      <c r="I381" s="28" t="e">
        <f>'Отчет за 2019'!O71-#REF!</f>
        <v>#REF!</v>
      </c>
      <c r="J381" s="27"/>
      <c r="K381" s="2"/>
      <c r="L381" s="2"/>
      <c r="M381" s="2"/>
      <c r="N381" s="2"/>
      <c r="O381" s="2"/>
      <c r="P381" s="2"/>
      <c r="Q381" s="2"/>
    </row>
    <row r="382" spans="1:17" ht="63" x14ac:dyDescent="0.25">
      <c r="A382" s="201" t="s">
        <v>150</v>
      </c>
      <c r="B382" s="250" t="s">
        <v>86</v>
      </c>
      <c r="C382" s="24" t="s">
        <v>23</v>
      </c>
      <c r="D382" s="8">
        <v>2019</v>
      </c>
      <c r="E382" s="28" t="e">
        <f>'Отчет за 2019'!#REF!-#REF!</f>
        <v>#REF!</v>
      </c>
      <c r="F382" s="28" t="e">
        <f>'Отчет за 2019'!#REF!-#REF!</f>
        <v>#REF!</v>
      </c>
      <c r="G382" s="28" t="e">
        <f>'Отчет за 2019'!#REF!-#REF!</f>
        <v>#REF!</v>
      </c>
      <c r="H382" s="28" t="e">
        <f>'Отчет за 2019'!#REF!-#REF!</f>
        <v>#REF!</v>
      </c>
      <c r="I382" s="28" t="e">
        <f>'Отчет за 2019'!#REF!-#REF!</f>
        <v>#REF!</v>
      </c>
      <c r="J382" s="27"/>
      <c r="K382" s="2"/>
      <c r="L382" s="2"/>
      <c r="M382" s="2"/>
      <c r="N382" s="2"/>
      <c r="O382" s="2"/>
      <c r="P382" s="2"/>
      <c r="Q382" s="2"/>
    </row>
    <row r="383" spans="1:17" ht="31.5" x14ac:dyDescent="0.25">
      <c r="A383" s="202"/>
      <c r="B383" s="192"/>
      <c r="C383" s="25" t="s">
        <v>24</v>
      </c>
      <c r="D383" s="4">
        <v>2020</v>
      </c>
      <c r="E383" s="28" t="e">
        <f>'Отчет за 2019'!#REF!-#REF!</f>
        <v>#REF!</v>
      </c>
      <c r="F383" s="28" t="e">
        <f>'Отчет за 2019'!#REF!-#REF!</f>
        <v>#REF!</v>
      </c>
      <c r="G383" s="28" t="e">
        <f>'Отчет за 2019'!#REF!-#REF!</f>
        <v>#REF!</v>
      </c>
      <c r="H383" s="28" t="e">
        <f>'Отчет за 2019'!#REF!-#REF!</f>
        <v>#REF!</v>
      </c>
      <c r="I383" s="28" t="e">
        <f>'Отчет за 2019'!#REF!-#REF!</f>
        <v>#REF!</v>
      </c>
      <c r="J383" s="27"/>
      <c r="K383" s="2"/>
      <c r="L383" s="2"/>
      <c r="M383" s="2"/>
      <c r="N383" s="2"/>
      <c r="O383" s="2"/>
      <c r="P383" s="2"/>
      <c r="Q383" s="2"/>
    </row>
    <row r="384" spans="1:17" ht="47.25" x14ac:dyDescent="0.25">
      <c r="A384" s="202"/>
      <c r="B384" s="192"/>
      <c r="C384" s="25" t="s">
        <v>25</v>
      </c>
      <c r="D384" s="4">
        <v>2021</v>
      </c>
      <c r="E384" s="28" t="e">
        <f>'Отчет за 2019'!#REF!-#REF!</f>
        <v>#REF!</v>
      </c>
      <c r="F384" s="28" t="e">
        <f>'Отчет за 2019'!#REF!-#REF!</f>
        <v>#REF!</v>
      </c>
      <c r="G384" s="28" t="e">
        <f>'Отчет за 2019'!#REF!-#REF!</f>
        <v>#REF!</v>
      </c>
      <c r="H384" s="28" t="e">
        <f>'Отчет за 2019'!#REF!-#REF!</f>
        <v>#REF!</v>
      </c>
      <c r="I384" s="28" t="e">
        <f>'Отчет за 2019'!#REF!-#REF!</f>
        <v>#REF!</v>
      </c>
      <c r="J384" s="27"/>
      <c r="K384" s="2"/>
      <c r="L384" s="2"/>
      <c r="M384" s="2"/>
      <c r="N384" s="2"/>
      <c r="O384" s="2"/>
      <c r="P384" s="2"/>
      <c r="Q384" s="2"/>
    </row>
    <row r="385" spans="1:17" ht="15.75" x14ac:dyDescent="0.25">
      <c r="A385" s="202"/>
      <c r="B385" s="192"/>
      <c r="C385" s="17"/>
      <c r="D385" s="4">
        <v>2022</v>
      </c>
      <c r="E385" s="28" t="e">
        <f>'Отчет за 2019'!#REF!-#REF!</f>
        <v>#REF!</v>
      </c>
      <c r="F385" s="28" t="e">
        <f>'Отчет за 2019'!#REF!-#REF!</f>
        <v>#REF!</v>
      </c>
      <c r="G385" s="28" t="e">
        <f>'Отчет за 2019'!#REF!-#REF!</f>
        <v>#REF!</v>
      </c>
      <c r="H385" s="28" t="e">
        <f>'Отчет за 2019'!#REF!-#REF!</f>
        <v>#REF!</v>
      </c>
      <c r="I385" s="28" t="e">
        <f>'Отчет за 2019'!#REF!-#REF!</f>
        <v>#REF!</v>
      </c>
      <c r="J385" s="27"/>
      <c r="K385" s="2"/>
      <c r="L385" s="2"/>
      <c r="M385" s="2"/>
      <c r="N385" s="2"/>
      <c r="O385" s="2"/>
      <c r="P385" s="2"/>
      <c r="Q385" s="2"/>
    </row>
    <row r="386" spans="1:17" ht="15.75" x14ac:dyDescent="0.25">
      <c r="A386" s="202"/>
      <c r="B386" s="192"/>
      <c r="C386" s="17"/>
      <c r="D386" s="4">
        <v>2023</v>
      </c>
      <c r="E386" s="28" t="e">
        <f>'Отчет за 2019'!#REF!-#REF!</f>
        <v>#REF!</v>
      </c>
      <c r="F386" s="28" t="e">
        <f>'Отчет за 2019'!#REF!-#REF!</f>
        <v>#REF!</v>
      </c>
      <c r="G386" s="28" t="e">
        <f>'Отчет за 2019'!#REF!-#REF!</f>
        <v>#REF!</v>
      </c>
      <c r="H386" s="28" t="e">
        <f>'Отчет за 2019'!#REF!-#REF!</f>
        <v>#REF!</v>
      </c>
      <c r="I386" s="28" t="e">
        <f>'Отчет за 2019'!#REF!-#REF!</f>
        <v>#REF!</v>
      </c>
      <c r="J386" s="27"/>
      <c r="K386" s="2"/>
      <c r="L386" s="2"/>
      <c r="M386" s="2"/>
      <c r="N386" s="2"/>
      <c r="O386" s="2"/>
      <c r="P386" s="2"/>
      <c r="Q386" s="2"/>
    </row>
    <row r="387" spans="1:17" ht="15.75" x14ac:dyDescent="0.25">
      <c r="A387" s="202"/>
      <c r="B387" s="192"/>
      <c r="C387" s="17"/>
      <c r="D387" s="4" t="s">
        <v>26</v>
      </c>
      <c r="E387" s="28" t="e">
        <f>'Отчет за 2019'!#REF!-#REF!</f>
        <v>#REF!</v>
      </c>
      <c r="F387" s="28" t="e">
        <f>'Отчет за 2019'!#REF!-#REF!</f>
        <v>#REF!</v>
      </c>
      <c r="G387" s="28" t="e">
        <f>'Отчет за 2019'!#REF!-#REF!</f>
        <v>#REF!</v>
      </c>
      <c r="H387" s="28" t="e">
        <f>'Отчет за 2019'!#REF!-#REF!</f>
        <v>#REF!</v>
      </c>
      <c r="I387" s="28" t="e">
        <f>'Отчет за 2019'!#REF!-#REF!</f>
        <v>#REF!</v>
      </c>
      <c r="J387" s="27"/>
      <c r="K387" s="2"/>
      <c r="L387" s="2"/>
      <c r="M387" s="2"/>
      <c r="N387" s="2"/>
      <c r="O387" s="2"/>
      <c r="P387" s="2"/>
      <c r="Q387" s="2"/>
    </row>
    <row r="388" spans="1:17" ht="16.5" thickBot="1" x14ac:dyDescent="0.3">
      <c r="A388" s="203"/>
      <c r="B388" s="251"/>
      <c r="C388" s="18"/>
      <c r="D388" s="14" t="s">
        <v>27</v>
      </c>
      <c r="E388" s="28" t="e">
        <f>'Отчет за 2019'!K72-#REF!</f>
        <v>#REF!</v>
      </c>
      <c r="F388" s="28" t="e">
        <f>'Отчет за 2019'!L72-#REF!</f>
        <v>#REF!</v>
      </c>
      <c r="G388" s="28" t="e">
        <f>'Отчет за 2019'!M72-#REF!</f>
        <v>#REF!</v>
      </c>
      <c r="H388" s="28" t="e">
        <f>'Отчет за 2019'!N72-#REF!</f>
        <v>#REF!</v>
      </c>
      <c r="I388" s="28" t="e">
        <f>'Отчет за 2019'!O72-#REF!</f>
        <v>#REF!</v>
      </c>
      <c r="J388" s="27"/>
      <c r="K388" s="2"/>
      <c r="L388" s="2"/>
      <c r="M388" s="2"/>
      <c r="N388" s="2"/>
      <c r="O388" s="2"/>
      <c r="P388" s="2"/>
      <c r="Q388" s="2"/>
    </row>
    <row r="389" spans="1:17" ht="63" x14ac:dyDescent="0.25">
      <c r="A389" s="201" t="s">
        <v>10</v>
      </c>
      <c r="B389" s="250" t="s">
        <v>87</v>
      </c>
      <c r="C389" s="24" t="s">
        <v>23</v>
      </c>
      <c r="D389" s="8">
        <v>2019</v>
      </c>
      <c r="E389" s="28" t="e">
        <f>'Отчет за 2019'!#REF!-#REF!</f>
        <v>#REF!</v>
      </c>
      <c r="F389" s="28" t="e">
        <f>'Отчет за 2019'!#REF!-#REF!</f>
        <v>#REF!</v>
      </c>
      <c r="G389" s="28" t="e">
        <f>'Отчет за 2019'!#REF!-#REF!</f>
        <v>#REF!</v>
      </c>
      <c r="H389" s="28" t="e">
        <f>'Отчет за 2019'!#REF!-#REF!</f>
        <v>#REF!</v>
      </c>
      <c r="I389" s="28" t="e">
        <f>'Отчет за 2019'!#REF!-#REF!</f>
        <v>#REF!</v>
      </c>
      <c r="J389" s="27"/>
      <c r="K389" s="2"/>
      <c r="L389" s="2"/>
      <c r="M389" s="2"/>
      <c r="N389" s="2"/>
      <c r="O389" s="2"/>
      <c r="P389" s="2"/>
      <c r="Q389" s="2"/>
    </row>
    <row r="390" spans="1:17" ht="31.5" x14ac:dyDescent="0.25">
      <c r="A390" s="202"/>
      <c r="B390" s="192"/>
      <c r="C390" s="25" t="s">
        <v>24</v>
      </c>
      <c r="D390" s="4">
        <v>2020</v>
      </c>
      <c r="E390" s="28" t="e">
        <f>'Отчет за 2019'!#REF!-#REF!</f>
        <v>#REF!</v>
      </c>
      <c r="F390" s="28" t="e">
        <f>'Отчет за 2019'!#REF!-#REF!</f>
        <v>#REF!</v>
      </c>
      <c r="G390" s="28" t="e">
        <f>'Отчет за 2019'!#REF!-#REF!</f>
        <v>#REF!</v>
      </c>
      <c r="H390" s="28" t="e">
        <f>'Отчет за 2019'!#REF!-#REF!</f>
        <v>#REF!</v>
      </c>
      <c r="I390" s="28" t="e">
        <f>'Отчет за 2019'!#REF!-#REF!</f>
        <v>#REF!</v>
      </c>
      <c r="J390" s="27"/>
      <c r="K390" s="2"/>
      <c r="L390" s="2"/>
      <c r="M390" s="2"/>
      <c r="N390" s="2"/>
      <c r="O390" s="2"/>
      <c r="P390" s="2"/>
      <c r="Q390" s="2"/>
    </row>
    <row r="391" spans="1:17" ht="47.25" x14ac:dyDescent="0.25">
      <c r="A391" s="202"/>
      <c r="B391" s="192"/>
      <c r="C391" s="25" t="s">
        <v>25</v>
      </c>
      <c r="D391" s="4">
        <v>2021</v>
      </c>
      <c r="E391" s="28" t="e">
        <f>'Отчет за 2019'!#REF!-#REF!</f>
        <v>#REF!</v>
      </c>
      <c r="F391" s="28" t="e">
        <f>'Отчет за 2019'!#REF!-#REF!</f>
        <v>#REF!</v>
      </c>
      <c r="G391" s="28" t="e">
        <f>'Отчет за 2019'!#REF!-#REF!</f>
        <v>#REF!</v>
      </c>
      <c r="H391" s="28" t="e">
        <f>'Отчет за 2019'!#REF!-#REF!</f>
        <v>#REF!</v>
      </c>
      <c r="I391" s="28" t="e">
        <f>'Отчет за 2019'!#REF!-#REF!</f>
        <v>#REF!</v>
      </c>
      <c r="J391" s="27"/>
      <c r="K391" s="2"/>
      <c r="L391" s="2"/>
      <c r="M391" s="2"/>
      <c r="N391" s="2"/>
      <c r="O391" s="2"/>
      <c r="P391" s="2"/>
      <c r="Q391" s="2"/>
    </row>
    <row r="392" spans="1:17" ht="15.75" x14ac:dyDescent="0.25">
      <c r="A392" s="202"/>
      <c r="B392" s="192"/>
      <c r="C392" s="17"/>
      <c r="D392" s="4">
        <v>2022</v>
      </c>
      <c r="E392" s="28" t="e">
        <f>'Отчет за 2019'!#REF!-#REF!</f>
        <v>#REF!</v>
      </c>
      <c r="F392" s="28" t="e">
        <f>'Отчет за 2019'!#REF!-#REF!</f>
        <v>#REF!</v>
      </c>
      <c r="G392" s="28" t="e">
        <f>'Отчет за 2019'!#REF!-#REF!</f>
        <v>#REF!</v>
      </c>
      <c r="H392" s="28" t="e">
        <f>'Отчет за 2019'!#REF!-#REF!</f>
        <v>#REF!</v>
      </c>
      <c r="I392" s="28" t="e">
        <f>'Отчет за 2019'!#REF!-#REF!</f>
        <v>#REF!</v>
      </c>
      <c r="J392" s="27"/>
      <c r="K392" s="2"/>
      <c r="L392" s="2"/>
      <c r="M392" s="2"/>
      <c r="N392" s="2"/>
      <c r="O392" s="2"/>
      <c r="P392" s="2"/>
      <c r="Q392" s="2"/>
    </row>
    <row r="393" spans="1:17" ht="15.75" x14ac:dyDescent="0.25">
      <c r="A393" s="202"/>
      <c r="B393" s="192"/>
      <c r="C393" s="17"/>
      <c r="D393" s="4">
        <v>2023</v>
      </c>
      <c r="E393" s="28" t="e">
        <f>'Отчет за 2019'!#REF!-#REF!</f>
        <v>#REF!</v>
      </c>
      <c r="F393" s="28" t="e">
        <f>'Отчет за 2019'!#REF!-#REF!</f>
        <v>#REF!</v>
      </c>
      <c r="G393" s="28" t="e">
        <f>'Отчет за 2019'!#REF!-#REF!</f>
        <v>#REF!</v>
      </c>
      <c r="H393" s="28" t="e">
        <f>'Отчет за 2019'!#REF!-#REF!</f>
        <v>#REF!</v>
      </c>
      <c r="I393" s="28" t="e">
        <f>'Отчет за 2019'!#REF!-#REF!</f>
        <v>#REF!</v>
      </c>
      <c r="J393" s="27"/>
      <c r="K393" s="2"/>
      <c r="L393" s="2"/>
      <c r="M393" s="2"/>
      <c r="N393" s="2"/>
      <c r="O393" s="2"/>
      <c r="P393" s="2"/>
      <c r="Q393" s="2"/>
    </row>
    <row r="394" spans="1:17" ht="15.75" x14ac:dyDescent="0.25">
      <c r="A394" s="202"/>
      <c r="B394" s="192"/>
      <c r="C394" s="17"/>
      <c r="D394" s="4" t="s">
        <v>26</v>
      </c>
      <c r="E394" s="28" t="e">
        <f>'Отчет за 2019'!#REF!-#REF!</f>
        <v>#REF!</v>
      </c>
      <c r="F394" s="28" t="e">
        <f>'Отчет за 2019'!#REF!-#REF!</f>
        <v>#REF!</v>
      </c>
      <c r="G394" s="28" t="e">
        <f>'Отчет за 2019'!#REF!-#REF!</f>
        <v>#REF!</v>
      </c>
      <c r="H394" s="28" t="e">
        <f>'Отчет за 2019'!#REF!-#REF!</f>
        <v>#REF!</v>
      </c>
      <c r="I394" s="28" t="e">
        <f>'Отчет за 2019'!#REF!-#REF!</f>
        <v>#REF!</v>
      </c>
      <c r="J394" s="27"/>
      <c r="K394" s="2"/>
      <c r="L394" s="2"/>
      <c r="M394" s="2"/>
      <c r="N394" s="2"/>
      <c r="O394" s="2"/>
      <c r="P394" s="2"/>
      <c r="Q394" s="2"/>
    </row>
    <row r="395" spans="1:17" ht="16.5" thickBot="1" x14ac:dyDescent="0.3">
      <c r="A395" s="203"/>
      <c r="B395" s="251"/>
      <c r="C395" s="18"/>
      <c r="D395" s="14" t="s">
        <v>27</v>
      </c>
      <c r="E395" s="28" t="e">
        <f>'Отчет за 2019'!K73-#REF!</f>
        <v>#REF!</v>
      </c>
      <c r="F395" s="28" t="e">
        <f>'Отчет за 2019'!L73-#REF!</f>
        <v>#REF!</v>
      </c>
      <c r="G395" s="28" t="e">
        <f>'Отчет за 2019'!M73-#REF!</f>
        <v>#REF!</v>
      </c>
      <c r="H395" s="28" t="e">
        <f>'Отчет за 2019'!N73-#REF!</f>
        <v>#REF!</v>
      </c>
      <c r="I395" s="28" t="e">
        <f>'Отчет за 2019'!O73-#REF!</f>
        <v>#REF!</v>
      </c>
      <c r="J395" s="27"/>
      <c r="K395" s="2"/>
      <c r="L395" s="2"/>
      <c r="M395" s="2"/>
      <c r="N395" s="2"/>
      <c r="O395" s="2"/>
      <c r="P395" s="2"/>
      <c r="Q395" s="2"/>
    </row>
    <row r="396" spans="1:17" ht="63" x14ac:dyDescent="0.25">
      <c r="A396" s="201" t="s">
        <v>88</v>
      </c>
      <c r="B396" s="250" t="s">
        <v>89</v>
      </c>
      <c r="C396" s="24" t="s">
        <v>23</v>
      </c>
      <c r="D396" s="8">
        <v>2019</v>
      </c>
      <c r="E396" s="28" t="e">
        <f>'Отчет за 2019'!#REF!-#REF!</f>
        <v>#REF!</v>
      </c>
      <c r="F396" s="28" t="e">
        <f>'Отчет за 2019'!#REF!-#REF!</f>
        <v>#REF!</v>
      </c>
      <c r="G396" s="28" t="e">
        <f>'Отчет за 2019'!#REF!-#REF!</f>
        <v>#REF!</v>
      </c>
      <c r="H396" s="28" t="e">
        <f>'Отчет за 2019'!#REF!-#REF!</f>
        <v>#REF!</v>
      </c>
      <c r="I396" s="28" t="e">
        <f>'Отчет за 2019'!#REF!-#REF!</f>
        <v>#REF!</v>
      </c>
      <c r="J396" s="27"/>
      <c r="K396" s="2"/>
      <c r="L396" s="2"/>
      <c r="M396" s="2"/>
      <c r="N396" s="2"/>
      <c r="O396" s="2"/>
      <c r="P396" s="2"/>
      <c r="Q396" s="2"/>
    </row>
    <row r="397" spans="1:17" ht="31.5" x14ac:dyDescent="0.25">
      <c r="A397" s="202"/>
      <c r="B397" s="192"/>
      <c r="C397" s="25" t="s">
        <v>24</v>
      </c>
      <c r="D397" s="4">
        <v>2020</v>
      </c>
      <c r="E397" s="28" t="e">
        <f>'Отчет за 2019'!#REF!-#REF!</f>
        <v>#REF!</v>
      </c>
      <c r="F397" s="28" t="e">
        <f>'Отчет за 2019'!#REF!-#REF!</f>
        <v>#REF!</v>
      </c>
      <c r="G397" s="28" t="e">
        <f>'Отчет за 2019'!#REF!-#REF!</f>
        <v>#REF!</v>
      </c>
      <c r="H397" s="28" t="e">
        <f>'Отчет за 2019'!#REF!-#REF!</f>
        <v>#REF!</v>
      </c>
      <c r="I397" s="28" t="e">
        <f>'Отчет за 2019'!#REF!-#REF!</f>
        <v>#REF!</v>
      </c>
      <c r="J397" s="27"/>
      <c r="K397" s="2"/>
      <c r="L397" s="2"/>
      <c r="M397" s="2"/>
      <c r="N397" s="2"/>
      <c r="O397" s="2"/>
      <c r="P397" s="2"/>
      <c r="Q397" s="2"/>
    </row>
    <row r="398" spans="1:17" ht="47.25" x14ac:dyDescent="0.25">
      <c r="A398" s="202"/>
      <c r="B398" s="192"/>
      <c r="C398" s="25" t="s">
        <v>25</v>
      </c>
      <c r="D398" s="4">
        <v>2021</v>
      </c>
      <c r="E398" s="28" t="e">
        <f>'Отчет за 2019'!#REF!-#REF!</f>
        <v>#REF!</v>
      </c>
      <c r="F398" s="28" t="e">
        <f>'Отчет за 2019'!#REF!-#REF!</f>
        <v>#REF!</v>
      </c>
      <c r="G398" s="28" t="e">
        <f>'Отчет за 2019'!#REF!-#REF!</f>
        <v>#REF!</v>
      </c>
      <c r="H398" s="28" t="e">
        <f>'Отчет за 2019'!#REF!-#REF!</f>
        <v>#REF!</v>
      </c>
      <c r="I398" s="28" t="e">
        <f>'Отчет за 2019'!#REF!-#REF!</f>
        <v>#REF!</v>
      </c>
      <c r="J398" s="27"/>
      <c r="K398" s="2"/>
      <c r="L398" s="2"/>
      <c r="M398" s="2"/>
      <c r="N398" s="2"/>
      <c r="O398" s="2"/>
      <c r="P398" s="2"/>
      <c r="Q398" s="2"/>
    </row>
    <row r="399" spans="1:17" ht="15.75" x14ac:dyDescent="0.25">
      <c r="A399" s="202"/>
      <c r="B399" s="192"/>
      <c r="C399" s="17"/>
      <c r="D399" s="4">
        <v>2022</v>
      </c>
      <c r="E399" s="28" t="e">
        <f>'Отчет за 2019'!#REF!-#REF!</f>
        <v>#REF!</v>
      </c>
      <c r="F399" s="28" t="e">
        <f>'Отчет за 2019'!#REF!-#REF!</f>
        <v>#REF!</v>
      </c>
      <c r="G399" s="28" t="e">
        <f>'Отчет за 2019'!#REF!-#REF!</f>
        <v>#REF!</v>
      </c>
      <c r="H399" s="28" t="e">
        <f>'Отчет за 2019'!#REF!-#REF!</f>
        <v>#REF!</v>
      </c>
      <c r="I399" s="28" t="e">
        <f>'Отчет за 2019'!#REF!-#REF!</f>
        <v>#REF!</v>
      </c>
      <c r="J399" s="27"/>
      <c r="K399" s="2"/>
      <c r="L399" s="2"/>
      <c r="M399" s="2"/>
      <c r="N399" s="2"/>
      <c r="O399" s="2"/>
      <c r="P399" s="2"/>
      <c r="Q399" s="2"/>
    </row>
    <row r="400" spans="1:17" ht="15.75" x14ac:dyDescent="0.25">
      <c r="A400" s="202"/>
      <c r="B400" s="192"/>
      <c r="C400" s="17"/>
      <c r="D400" s="4">
        <v>2023</v>
      </c>
      <c r="E400" s="28" t="e">
        <f>'Отчет за 2019'!#REF!-#REF!</f>
        <v>#REF!</v>
      </c>
      <c r="F400" s="28" t="e">
        <f>'Отчет за 2019'!#REF!-#REF!</f>
        <v>#REF!</v>
      </c>
      <c r="G400" s="28" t="e">
        <f>'Отчет за 2019'!#REF!-#REF!</f>
        <v>#REF!</v>
      </c>
      <c r="H400" s="28" t="e">
        <f>'Отчет за 2019'!#REF!-#REF!</f>
        <v>#REF!</v>
      </c>
      <c r="I400" s="28" t="e">
        <f>'Отчет за 2019'!#REF!-#REF!</f>
        <v>#REF!</v>
      </c>
      <c r="J400" s="27"/>
      <c r="K400" s="2"/>
      <c r="L400" s="2"/>
      <c r="M400" s="2"/>
      <c r="N400" s="2"/>
      <c r="O400" s="2"/>
      <c r="P400" s="2"/>
      <c r="Q400" s="2"/>
    </row>
    <row r="401" spans="1:17" ht="15.75" x14ac:dyDescent="0.25">
      <c r="A401" s="202"/>
      <c r="B401" s="192"/>
      <c r="C401" s="17"/>
      <c r="D401" s="4" t="s">
        <v>26</v>
      </c>
      <c r="E401" s="28" t="e">
        <f>'Отчет за 2019'!#REF!-#REF!</f>
        <v>#REF!</v>
      </c>
      <c r="F401" s="28" t="e">
        <f>'Отчет за 2019'!#REF!-#REF!</f>
        <v>#REF!</v>
      </c>
      <c r="G401" s="28" t="e">
        <f>'Отчет за 2019'!#REF!-#REF!</f>
        <v>#REF!</v>
      </c>
      <c r="H401" s="28" t="e">
        <f>'Отчет за 2019'!#REF!-#REF!</f>
        <v>#REF!</v>
      </c>
      <c r="I401" s="28" t="e">
        <f>'Отчет за 2019'!#REF!-#REF!</f>
        <v>#REF!</v>
      </c>
      <c r="J401" s="27"/>
      <c r="K401" s="2"/>
      <c r="L401" s="2"/>
      <c r="M401" s="2"/>
      <c r="N401" s="2"/>
      <c r="O401" s="2"/>
      <c r="P401" s="2"/>
      <c r="Q401" s="2"/>
    </row>
    <row r="402" spans="1:17" ht="16.5" thickBot="1" x14ac:dyDescent="0.3">
      <c r="A402" s="203"/>
      <c r="B402" s="251"/>
      <c r="C402" s="18"/>
      <c r="D402" s="14" t="s">
        <v>27</v>
      </c>
      <c r="E402" s="28" t="e">
        <f>'Отчет за 2019'!K74-#REF!</f>
        <v>#REF!</v>
      </c>
      <c r="F402" s="28" t="e">
        <f>'Отчет за 2019'!L74-#REF!</f>
        <v>#REF!</v>
      </c>
      <c r="G402" s="28" t="e">
        <f>'Отчет за 2019'!M74-#REF!</f>
        <v>#REF!</v>
      </c>
      <c r="H402" s="28" t="e">
        <f>'Отчет за 2019'!N74-#REF!</f>
        <v>#REF!</v>
      </c>
      <c r="I402" s="28" t="e">
        <f>'Отчет за 2019'!O74-#REF!</f>
        <v>#REF!</v>
      </c>
      <c r="J402" s="27"/>
      <c r="K402" s="2"/>
      <c r="L402" s="2"/>
      <c r="M402" s="2"/>
      <c r="N402" s="2"/>
      <c r="O402" s="2"/>
      <c r="P402" s="2"/>
      <c r="Q402" s="2"/>
    </row>
    <row r="403" spans="1:17" ht="63" x14ac:dyDescent="0.25">
      <c r="A403" s="201" t="s">
        <v>11</v>
      </c>
      <c r="B403" s="250" t="s">
        <v>90</v>
      </c>
      <c r="C403" s="24" t="s">
        <v>23</v>
      </c>
      <c r="D403" s="20">
        <v>2019</v>
      </c>
      <c r="E403" s="28" t="e">
        <f>'Отчет за 2019'!#REF!-#REF!</f>
        <v>#REF!</v>
      </c>
      <c r="F403" s="28" t="e">
        <f>'Отчет за 2019'!#REF!-#REF!</f>
        <v>#REF!</v>
      </c>
      <c r="G403" s="28" t="e">
        <f>'Отчет за 2019'!#REF!-#REF!</f>
        <v>#REF!</v>
      </c>
      <c r="H403" s="28" t="e">
        <f>'Отчет за 2019'!#REF!-#REF!</f>
        <v>#REF!</v>
      </c>
      <c r="I403" s="28" t="e">
        <f>'Отчет за 2019'!#REF!-#REF!</f>
        <v>#REF!</v>
      </c>
      <c r="J403" s="27"/>
      <c r="K403" s="2"/>
      <c r="L403" s="2"/>
      <c r="M403" s="2"/>
      <c r="N403" s="2"/>
      <c r="O403" s="2"/>
      <c r="P403" s="2"/>
      <c r="Q403" s="2"/>
    </row>
    <row r="404" spans="1:17" ht="31.5" x14ac:dyDescent="0.25">
      <c r="A404" s="202"/>
      <c r="B404" s="192"/>
      <c r="C404" s="25" t="s">
        <v>24</v>
      </c>
      <c r="D404" s="21">
        <v>2020</v>
      </c>
      <c r="E404" s="28" t="e">
        <f>'Отчет за 2019'!#REF!-#REF!</f>
        <v>#REF!</v>
      </c>
      <c r="F404" s="28" t="e">
        <f>'Отчет за 2019'!#REF!-#REF!</f>
        <v>#REF!</v>
      </c>
      <c r="G404" s="28" t="e">
        <f>'Отчет за 2019'!#REF!-#REF!</f>
        <v>#REF!</v>
      </c>
      <c r="H404" s="28" t="e">
        <f>'Отчет за 2019'!#REF!-#REF!</f>
        <v>#REF!</v>
      </c>
      <c r="I404" s="28" t="e">
        <f>'Отчет за 2019'!#REF!-#REF!</f>
        <v>#REF!</v>
      </c>
      <c r="J404" s="27"/>
      <c r="K404" s="2"/>
      <c r="L404" s="2"/>
      <c r="M404" s="2"/>
      <c r="N404" s="2"/>
      <c r="O404" s="2"/>
      <c r="P404" s="2"/>
      <c r="Q404" s="2"/>
    </row>
    <row r="405" spans="1:17" ht="47.25" x14ac:dyDescent="0.25">
      <c r="A405" s="202"/>
      <c r="B405" s="192"/>
      <c r="C405" s="25" t="s">
        <v>25</v>
      </c>
      <c r="D405" s="21">
        <v>2021</v>
      </c>
      <c r="E405" s="28" t="e">
        <f>'Отчет за 2019'!#REF!-#REF!</f>
        <v>#REF!</v>
      </c>
      <c r="F405" s="28" t="e">
        <f>'Отчет за 2019'!#REF!-#REF!</f>
        <v>#REF!</v>
      </c>
      <c r="G405" s="28" t="e">
        <f>'Отчет за 2019'!#REF!-#REF!</f>
        <v>#REF!</v>
      </c>
      <c r="H405" s="28" t="e">
        <f>'Отчет за 2019'!#REF!-#REF!</f>
        <v>#REF!</v>
      </c>
      <c r="I405" s="28" t="e">
        <f>'Отчет за 2019'!#REF!-#REF!</f>
        <v>#REF!</v>
      </c>
      <c r="J405" s="27"/>
      <c r="K405" s="2"/>
      <c r="L405" s="2"/>
      <c r="M405" s="2"/>
      <c r="N405" s="2"/>
      <c r="O405" s="2"/>
      <c r="P405" s="2"/>
      <c r="Q405" s="2"/>
    </row>
    <row r="406" spans="1:17" ht="15.75" x14ac:dyDescent="0.25">
      <c r="A406" s="202"/>
      <c r="B406" s="192"/>
      <c r="C406" s="17"/>
      <c r="D406" s="21">
        <v>2022</v>
      </c>
      <c r="E406" s="28" t="e">
        <f>'Отчет за 2019'!#REF!-#REF!</f>
        <v>#REF!</v>
      </c>
      <c r="F406" s="28" t="e">
        <f>'Отчет за 2019'!#REF!-#REF!</f>
        <v>#REF!</v>
      </c>
      <c r="G406" s="28" t="e">
        <f>'Отчет за 2019'!#REF!-#REF!</f>
        <v>#REF!</v>
      </c>
      <c r="H406" s="28" t="e">
        <f>'Отчет за 2019'!#REF!-#REF!</f>
        <v>#REF!</v>
      </c>
      <c r="I406" s="28" t="e">
        <f>'Отчет за 2019'!#REF!-#REF!</f>
        <v>#REF!</v>
      </c>
      <c r="J406" s="27"/>
      <c r="K406" s="2"/>
      <c r="L406" s="2"/>
      <c r="M406" s="2"/>
      <c r="N406" s="2"/>
      <c r="O406" s="2"/>
      <c r="P406" s="2"/>
      <c r="Q406" s="2"/>
    </row>
    <row r="407" spans="1:17" ht="15.75" x14ac:dyDescent="0.25">
      <c r="A407" s="202"/>
      <c r="B407" s="192"/>
      <c r="C407" s="17"/>
      <c r="D407" s="21">
        <v>2023</v>
      </c>
      <c r="E407" s="28" t="e">
        <f>'Отчет за 2019'!#REF!-#REF!</f>
        <v>#REF!</v>
      </c>
      <c r="F407" s="28" t="e">
        <f>'Отчет за 2019'!#REF!-#REF!</f>
        <v>#REF!</v>
      </c>
      <c r="G407" s="28" t="e">
        <f>'Отчет за 2019'!#REF!-#REF!</f>
        <v>#REF!</v>
      </c>
      <c r="H407" s="28" t="e">
        <f>'Отчет за 2019'!#REF!-#REF!</f>
        <v>#REF!</v>
      </c>
      <c r="I407" s="28" t="e">
        <f>'Отчет за 2019'!#REF!-#REF!</f>
        <v>#REF!</v>
      </c>
      <c r="J407" s="27"/>
      <c r="K407" s="2"/>
      <c r="L407" s="2"/>
      <c r="M407" s="2"/>
      <c r="N407" s="2"/>
      <c r="O407" s="2"/>
      <c r="P407" s="2"/>
      <c r="Q407" s="2"/>
    </row>
    <row r="408" spans="1:17" ht="15.75" x14ac:dyDescent="0.25">
      <c r="A408" s="202"/>
      <c r="B408" s="192"/>
      <c r="C408" s="17"/>
      <c r="D408" s="21" t="s">
        <v>26</v>
      </c>
      <c r="E408" s="28" t="e">
        <f>'Отчет за 2019'!#REF!-#REF!</f>
        <v>#REF!</v>
      </c>
      <c r="F408" s="28" t="e">
        <f>'Отчет за 2019'!#REF!-#REF!</f>
        <v>#REF!</v>
      </c>
      <c r="G408" s="28" t="e">
        <f>'Отчет за 2019'!#REF!-#REF!</f>
        <v>#REF!</v>
      </c>
      <c r="H408" s="28" t="e">
        <f>'Отчет за 2019'!#REF!-#REF!</f>
        <v>#REF!</v>
      </c>
      <c r="I408" s="28" t="e">
        <f>'Отчет за 2019'!#REF!-#REF!</f>
        <v>#REF!</v>
      </c>
      <c r="J408" s="27"/>
      <c r="K408" s="2"/>
      <c r="L408" s="2"/>
      <c r="M408" s="2"/>
      <c r="N408" s="2"/>
      <c r="O408" s="2"/>
      <c r="P408" s="2"/>
      <c r="Q408" s="2"/>
    </row>
    <row r="409" spans="1:17" ht="16.5" thickBot="1" x14ac:dyDescent="0.3">
      <c r="A409" s="203"/>
      <c r="B409" s="251"/>
      <c r="C409" s="18"/>
      <c r="D409" s="22" t="s">
        <v>27</v>
      </c>
      <c r="E409" s="28" t="e">
        <f>'Отчет за 2019'!K75-#REF!</f>
        <v>#REF!</v>
      </c>
      <c r="F409" s="28" t="e">
        <f>'Отчет за 2019'!L75-#REF!</f>
        <v>#REF!</v>
      </c>
      <c r="G409" s="28" t="e">
        <f>'Отчет за 2019'!M75-#REF!</f>
        <v>#REF!</v>
      </c>
      <c r="H409" s="28" t="e">
        <f>'Отчет за 2019'!N75-#REF!</f>
        <v>#REF!</v>
      </c>
      <c r="I409" s="28" t="e">
        <f>'Отчет за 2019'!O75-#REF!</f>
        <v>#REF!</v>
      </c>
      <c r="J409" s="27"/>
      <c r="K409" s="2"/>
      <c r="L409" s="2"/>
      <c r="M409" s="2"/>
      <c r="N409" s="2"/>
      <c r="O409" s="2"/>
      <c r="P409" s="2"/>
      <c r="Q409" s="2"/>
    </row>
    <row r="410" spans="1:17" ht="63" x14ac:dyDescent="0.25">
      <c r="A410" s="201" t="s">
        <v>91</v>
      </c>
      <c r="B410" s="250" t="s">
        <v>92</v>
      </c>
      <c r="C410" s="24" t="s">
        <v>23</v>
      </c>
      <c r="D410" s="8">
        <v>2019</v>
      </c>
      <c r="E410" s="28" t="e">
        <f>'Отчет за 2019'!#REF!-#REF!</f>
        <v>#REF!</v>
      </c>
      <c r="F410" s="28" t="e">
        <f>'Отчет за 2019'!#REF!-#REF!</f>
        <v>#REF!</v>
      </c>
      <c r="G410" s="28" t="e">
        <f>'Отчет за 2019'!#REF!-#REF!</f>
        <v>#REF!</v>
      </c>
      <c r="H410" s="28" t="e">
        <f>'Отчет за 2019'!#REF!-#REF!</f>
        <v>#REF!</v>
      </c>
      <c r="I410" s="28" t="e">
        <f>'Отчет за 2019'!#REF!-#REF!</f>
        <v>#REF!</v>
      </c>
      <c r="J410" s="27"/>
      <c r="K410" s="2"/>
      <c r="L410" s="2"/>
      <c r="M410" s="2"/>
      <c r="N410" s="2"/>
      <c r="O410" s="2"/>
      <c r="P410" s="2"/>
      <c r="Q410" s="2"/>
    </row>
    <row r="411" spans="1:17" ht="31.5" x14ac:dyDescent="0.25">
      <c r="A411" s="202"/>
      <c r="B411" s="192"/>
      <c r="C411" s="25" t="s">
        <v>24</v>
      </c>
      <c r="D411" s="4">
        <v>2020</v>
      </c>
      <c r="E411" s="28" t="e">
        <f>'Отчет за 2019'!#REF!-#REF!</f>
        <v>#REF!</v>
      </c>
      <c r="F411" s="28" t="e">
        <f>'Отчет за 2019'!#REF!-#REF!</f>
        <v>#REF!</v>
      </c>
      <c r="G411" s="28" t="e">
        <f>'Отчет за 2019'!#REF!-#REF!</f>
        <v>#REF!</v>
      </c>
      <c r="H411" s="28" t="e">
        <f>'Отчет за 2019'!#REF!-#REF!</f>
        <v>#REF!</v>
      </c>
      <c r="I411" s="28" t="e">
        <f>'Отчет за 2019'!#REF!-#REF!</f>
        <v>#REF!</v>
      </c>
      <c r="J411" s="27"/>
      <c r="K411" s="2"/>
      <c r="L411" s="2"/>
      <c r="M411" s="2"/>
      <c r="N411" s="2"/>
      <c r="O411" s="2"/>
      <c r="P411" s="2"/>
      <c r="Q411" s="2"/>
    </row>
    <row r="412" spans="1:17" ht="47.25" x14ac:dyDescent="0.25">
      <c r="A412" s="202"/>
      <c r="B412" s="192"/>
      <c r="C412" s="25" t="s">
        <v>25</v>
      </c>
      <c r="D412" s="4">
        <v>2021</v>
      </c>
      <c r="E412" s="28" t="e">
        <f>'Отчет за 2019'!#REF!-#REF!</f>
        <v>#REF!</v>
      </c>
      <c r="F412" s="28" t="e">
        <f>'Отчет за 2019'!#REF!-#REF!</f>
        <v>#REF!</v>
      </c>
      <c r="G412" s="28" t="e">
        <f>'Отчет за 2019'!#REF!-#REF!</f>
        <v>#REF!</v>
      </c>
      <c r="H412" s="28" t="e">
        <f>'Отчет за 2019'!#REF!-#REF!</f>
        <v>#REF!</v>
      </c>
      <c r="I412" s="28" t="e">
        <f>'Отчет за 2019'!#REF!-#REF!</f>
        <v>#REF!</v>
      </c>
      <c r="J412" s="27"/>
      <c r="K412" s="2"/>
      <c r="L412" s="2"/>
      <c r="M412" s="2"/>
      <c r="N412" s="2"/>
      <c r="O412" s="2"/>
      <c r="P412" s="2"/>
      <c r="Q412" s="2"/>
    </row>
    <row r="413" spans="1:17" ht="15.75" x14ac:dyDescent="0.25">
      <c r="A413" s="202"/>
      <c r="B413" s="192"/>
      <c r="C413" s="17"/>
      <c r="D413" s="4">
        <v>2022</v>
      </c>
      <c r="E413" s="28" t="e">
        <f>'Отчет за 2019'!#REF!-#REF!</f>
        <v>#REF!</v>
      </c>
      <c r="F413" s="28" t="e">
        <f>'Отчет за 2019'!#REF!-#REF!</f>
        <v>#REF!</v>
      </c>
      <c r="G413" s="28" t="e">
        <f>'Отчет за 2019'!#REF!-#REF!</f>
        <v>#REF!</v>
      </c>
      <c r="H413" s="28" t="e">
        <f>'Отчет за 2019'!#REF!-#REF!</f>
        <v>#REF!</v>
      </c>
      <c r="I413" s="28" t="e">
        <f>'Отчет за 2019'!#REF!-#REF!</f>
        <v>#REF!</v>
      </c>
      <c r="J413" s="27"/>
      <c r="K413" s="2"/>
      <c r="L413" s="2"/>
      <c r="M413" s="2"/>
      <c r="N413" s="2"/>
      <c r="O413" s="2"/>
      <c r="P413" s="2"/>
      <c r="Q413" s="2"/>
    </row>
    <row r="414" spans="1:17" ht="15.75" x14ac:dyDescent="0.25">
      <c r="A414" s="202"/>
      <c r="B414" s="192"/>
      <c r="C414" s="17"/>
      <c r="D414" s="4">
        <v>2023</v>
      </c>
      <c r="E414" s="28" t="e">
        <f>'Отчет за 2019'!#REF!-#REF!</f>
        <v>#REF!</v>
      </c>
      <c r="F414" s="28" t="e">
        <f>'Отчет за 2019'!#REF!-#REF!</f>
        <v>#REF!</v>
      </c>
      <c r="G414" s="28" t="e">
        <f>'Отчет за 2019'!#REF!-#REF!</f>
        <v>#REF!</v>
      </c>
      <c r="H414" s="28" t="e">
        <f>'Отчет за 2019'!#REF!-#REF!</f>
        <v>#REF!</v>
      </c>
      <c r="I414" s="28" t="e">
        <f>'Отчет за 2019'!#REF!-#REF!</f>
        <v>#REF!</v>
      </c>
      <c r="J414" s="27"/>
      <c r="K414" s="2"/>
      <c r="L414" s="2"/>
      <c r="M414" s="2"/>
      <c r="N414" s="2"/>
      <c r="O414" s="2"/>
      <c r="P414" s="2"/>
      <c r="Q414" s="2"/>
    </row>
    <row r="415" spans="1:17" ht="15.75" x14ac:dyDescent="0.25">
      <c r="A415" s="202"/>
      <c r="B415" s="192"/>
      <c r="C415" s="17"/>
      <c r="D415" s="4" t="s">
        <v>26</v>
      </c>
      <c r="E415" s="28" t="e">
        <f>'Отчет за 2019'!#REF!-#REF!</f>
        <v>#REF!</v>
      </c>
      <c r="F415" s="28" t="e">
        <f>'Отчет за 2019'!#REF!-#REF!</f>
        <v>#REF!</v>
      </c>
      <c r="G415" s="28" t="e">
        <f>'Отчет за 2019'!#REF!-#REF!</f>
        <v>#REF!</v>
      </c>
      <c r="H415" s="28" t="e">
        <f>'Отчет за 2019'!#REF!-#REF!</f>
        <v>#REF!</v>
      </c>
      <c r="I415" s="28" t="e">
        <f>'Отчет за 2019'!#REF!-#REF!</f>
        <v>#REF!</v>
      </c>
      <c r="J415" s="27"/>
      <c r="K415" s="2"/>
      <c r="L415" s="2"/>
      <c r="M415" s="2"/>
      <c r="N415" s="2"/>
      <c r="O415" s="2"/>
      <c r="P415" s="2"/>
      <c r="Q415" s="2"/>
    </row>
    <row r="416" spans="1:17" ht="16.5" thickBot="1" x14ac:dyDescent="0.3">
      <c r="A416" s="203"/>
      <c r="B416" s="251"/>
      <c r="C416" s="18"/>
      <c r="D416" s="14" t="s">
        <v>27</v>
      </c>
      <c r="E416" s="28" t="e">
        <f>'Отчет за 2019'!K76-#REF!</f>
        <v>#REF!</v>
      </c>
      <c r="F416" s="28" t="e">
        <f>'Отчет за 2019'!L76-#REF!</f>
        <v>#REF!</v>
      </c>
      <c r="G416" s="28" t="e">
        <f>'Отчет за 2019'!M76-#REF!</f>
        <v>#REF!</v>
      </c>
      <c r="H416" s="28" t="e">
        <f>'Отчет за 2019'!N76-#REF!</f>
        <v>#REF!</v>
      </c>
      <c r="I416" s="28" t="e">
        <f>'Отчет за 2019'!O76-#REF!</f>
        <v>#REF!</v>
      </c>
      <c r="J416" s="27"/>
      <c r="K416" s="2"/>
      <c r="L416" s="2"/>
      <c r="M416" s="2"/>
      <c r="N416" s="2"/>
      <c r="O416" s="2"/>
      <c r="P416" s="2"/>
      <c r="Q416" s="2"/>
    </row>
    <row r="417" spans="1:17" ht="63" x14ac:dyDescent="0.25">
      <c r="A417" s="201" t="s">
        <v>12</v>
      </c>
      <c r="B417" s="250" t="s">
        <v>93</v>
      </c>
      <c r="C417" s="24" t="s">
        <v>23</v>
      </c>
      <c r="D417" s="8">
        <v>2019</v>
      </c>
      <c r="E417" s="28" t="e">
        <f>'Отчет за 2019'!#REF!-#REF!</f>
        <v>#REF!</v>
      </c>
      <c r="F417" s="28" t="e">
        <f>'Отчет за 2019'!#REF!-#REF!</f>
        <v>#REF!</v>
      </c>
      <c r="G417" s="28" t="e">
        <f>'Отчет за 2019'!#REF!-#REF!</f>
        <v>#REF!</v>
      </c>
      <c r="H417" s="28" t="e">
        <f>'Отчет за 2019'!#REF!-#REF!</f>
        <v>#REF!</v>
      </c>
      <c r="I417" s="28" t="e">
        <f>'Отчет за 2019'!#REF!-#REF!</f>
        <v>#REF!</v>
      </c>
      <c r="J417" s="27"/>
      <c r="K417" s="2"/>
      <c r="L417" s="2"/>
      <c r="M417" s="2"/>
      <c r="N417" s="2"/>
      <c r="O417" s="2"/>
      <c r="P417" s="2"/>
      <c r="Q417" s="2"/>
    </row>
    <row r="418" spans="1:17" ht="31.5" x14ac:dyDescent="0.25">
      <c r="A418" s="202"/>
      <c r="B418" s="192"/>
      <c r="C418" s="25" t="s">
        <v>24</v>
      </c>
      <c r="D418" s="4">
        <v>2020</v>
      </c>
      <c r="E418" s="28" t="e">
        <f>'Отчет за 2019'!#REF!-#REF!</f>
        <v>#REF!</v>
      </c>
      <c r="F418" s="28" t="e">
        <f>'Отчет за 2019'!#REF!-#REF!</f>
        <v>#REF!</v>
      </c>
      <c r="G418" s="28" t="e">
        <f>'Отчет за 2019'!#REF!-#REF!</f>
        <v>#REF!</v>
      </c>
      <c r="H418" s="28" t="e">
        <f>'Отчет за 2019'!#REF!-#REF!</f>
        <v>#REF!</v>
      </c>
      <c r="I418" s="28" t="e">
        <f>'Отчет за 2019'!#REF!-#REF!</f>
        <v>#REF!</v>
      </c>
      <c r="J418" s="27"/>
      <c r="K418" s="2"/>
      <c r="L418" s="2"/>
      <c r="M418" s="2"/>
      <c r="N418" s="2"/>
      <c r="O418" s="2"/>
      <c r="P418" s="2"/>
      <c r="Q418" s="2"/>
    </row>
    <row r="419" spans="1:17" ht="47.25" x14ac:dyDescent="0.25">
      <c r="A419" s="202"/>
      <c r="B419" s="192"/>
      <c r="C419" s="25" t="s">
        <v>25</v>
      </c>
      <c r="D419" s="4">
        <v>2021</v>
      </c>
      <c r="E419" s="28" t="e">
        <f>'Отчет за 2019'!#REF!-#REF!</f>
        <v>#REF!</v>
      </c>
      <c r="F419" s="28" t="e">
        <f>'Отчет за 2019'!#REF!-#REF!</f>
        <v>#REF!</v>
      </c>
      <c r="G419" s="28" t="e">
        <f>'Отчет за 2019'!#REF!-#REF!</f>
        <v>#REF!</v>
      </c>
      <c r="H419" s="28" t="e">
        <f>'Отчет за 2019'!#REF!-#REF!</f>
        <v>#REF!</v>
      </c>
      <c r="I419" s="28" t="e">
        <f>'Отчет за 2019'!#REF!-#REF!</f>
        <v>#REF!</v>
      </c>
      <c r="J419" s="27"/>
      <c r="K419" s="2"/>
      <c r="L419" s="2"/>
      <c r="M419" s="2"/>
      <c r="N419" s="2"/>
      <c r="O419" s="2"/>
      <c r="P419" s="2"/>
      <c r="Q419" s="2"/>
    </row>
    <row r="420" spans="1:17" ht="15.75" x14ac:dyDescent="0.25">
      <c r="A420" s="202"/>
      <c r="B420" s="192"/>
      <c r="C420" s="17"/>
      <c r="D420" s="4">
        <v>2022</v>
      </c>
      <c r="E420" s="28" t="e">
        <f>'Отчет за 2019'!#REF!-#REF!</f>
        <v>#REF!</v>
      </c>
      <c r="F420" s="28" t="e">
        <f>'Отчет за 2019'!#REF!-#REF!</f>
        <v>#REF!</v>
      </c>
      <c r="G420" s="28" t="e">
        <f>'Отчет за 2019'!#REF!-#REF!</f>
        <v>#REF!</v>
      </c>
      <c r="H420" s="28" t="e">
        <f>'Отчет за 2019'!#REF!-#REF!</f>
        <v>#REF!</v>
      </c>
      <c r="I420" s="28" t="e">
        <f>'Отчет за 2019'!#REF!-#REF!</f>
        <v>#REF!</v>
      </c>
      <c r="J420" s="27"/>
      <c r="K420" s="2"/>
      <c r="L420" s="2"/>
      <c r="M420" s="2"/>
      <c r="N420" s="2"/>
      <c r="O420" s="2"/>
      <c r="P420" s="2"/>
      <c r="Q420" s="2"/>
    </row>
    <row r="421" spans="1:17" ht="15.75" x14ac:dyDescent="0.25">
      <c r="A421" s="202"/>
      <c r="B421" s="192"/>
      <c r="C421" s="17"/>
      <c r="D421" s="4">
        <v>2023</v>
      </c>
      <c r="E421" s="28" t="e">
        <f>'Отчет за 2019'!#REF!-#REF!</f>
        <v>#REF!</v>
      </c>
      <c r="F421" s="28" t="e">
        <f>'Отчет за 2019'!#REF!-#REF!</f>
        <v>#REF!</v>
      </c>
      <c r="G421" s="28" t="e">
        <f>'Отчет за 2019'!#REF!-#REF!</f>
        <v>#REF!</v>
      </c>
      <c r="H421" s="28" t="e">
        <f>'Отчет за 2019'!#REF!-#REF!</f>
        <v>#REF!</v>
      </c>
      <c r="I421" s="28" t="e">
        <f>'Отчет за 2019'!#REF!-#REF!</f>
        <v>#REF!</v>
      </c>
      <c r="J421" s="27"/>
      <c r="K421" s="2"/>
      <c r="L421" s="2"/>
      <c r="M421" s="2"/>
      <c r="N421" s="2"/>
      <c r="O421" s="2"/>
      <c r="P421" s="2"/>
      <c r="Q421" s="2"/>
    </row>
    <row r="422" spans="1:17" ht="15.75" x14ac:dyDescent="0.25">
      <c r="A422" s="202"/>
      <c r="B422" s="192"/>
      <c r="C422" s="17"/>
      <c r="D422" s="4" t="s">
        <v>26</v>
      </c>
      <c r="E422" s="28" t="e">
        <f>'Отчет за 2019'!#REF!-#REF!</f>
        <v>#REF!</v>
      </c>
      <c r="F422" s="28" t="e">
        <f>'Отчет за 2019'!#REF!-#REF!</f>
        <v>#REF!</v>
      </c>
      <c r="G422" s="28" t="e">
        <f>'Отчет за 2019'!#REF!-#REF!</f>
        <v>#REF!</v>
      </c>
      <c r="H422" s="28" t="e">
        <f>'Отчет за 2019'!#REF!-#REF!</f>
        <v>#REF!</v>
      </c>
      <c r="I422" s="28" t="e">
        <f>'Отчет за 2019'!#REF!-#REF!</f>
        <v>#REF!</v>
      </c>
      <c r="J422" s="27"/>
      <c r="K422" s="2"/>
      <c r="L422" s="2"/>
      <c r="M422" s="2"/>
      <c r="N422" s="2"/>
      <c r="O422" s="2"/>
      <c r="P422" s="2"/>
      <c r="Q422" s="2"/>
    </row>
    <row r="423" spans="1:17" ht="16.5" thickBot="1" x14ac:dyDescent="0.3">
      <c r="A423" s="203"/>
      <c r="B423" s="251"/>
      <c r="C423" s="18"/>
      <c r="D423" s="14" t="s">
        <v>27</v>
      </c>
      <c r="E423" s="28" t="e">
        <f>'Отчет за 2019'!K77-#REF!</f>
        <v>#REF!</v>
      </c>
      <c r="F423" s="28" t="e">
        <f>'Отчет за 2019'!L77-#REF!</f>
        <v>#REF!</v>
      </c>
      <c r="G423" s="28" t="e">
        <f>'Отчет за 2019'!M77-#REF!</f>
        <v>#REF!</v>
      </c>
      <c r="H423" s="28" t="e">
        <f>'Отчет за 2019'!N77-#REF!</f>
        <v>#REF!</v>
      </c>
      <c r="I423" s="28" t="e">
        <f>'Отчет за 2019'!O77-#REF!</f>
        <v>#REF!</v>
      </c>
      <c r="J423" s="27"/>
      <c r="K423" s="2"/>
      <c r="L423" s="2"/>
      <c r="M423" s="2"/>
      <c r="N423" s="2"/>
      <c r="O423" s="2"/>
      <c r="P423" s="2"/>
      <c r="Q423" s="2"/>
    </row>
    <row r="424" spans="1:17" ht="63" x14ac:dyDescent="0.25">
      <c r="A424" s="201" t="s">
        <v>94</v>
      </c>
      <c r="B424" s="250" t="s">
        <v>95</v>
      </c>
      <c r="C424" s="24" t="s">
        <v>23</v>
      </c>
      <c r="D424" s="8">
        <v>2019</v>
      </c>
      <c r="E424" s="28" t="e">
        <f>'Отчет за 2019'!#REF!-#REF!</f>
        <v>#REF!</v>
      </c>
      <c r="F424" s="28" t="e">
        <f>'Отчет за 2019'!#REF!-#REF!</f>
        <v>#REF!</v>
      </c>
      <c r="G424" s="28" t="e">
        <f>'Отчет за 2019'!#REF!-#REF!</f>
        <v>#REF!</v>
      </c>
      <c r="H424" s="28" t="e">
        <f>'Отчет за 2019'!#REF!-#REF!</f>
        <v>#REF!</v>
      </c>
      <c r="I424" s="28" t="e">
        <f>'Отчет за 2019'!#REF!-#REF!</f>
        <v>#REF!</v>
      </c>
      <c r="J424" s="27"/>
      <c r="K424" s="2"/>
      <c r="L424" s="2"/>
      <c r="M424" s="2"/>
      <c r="N424" s="2"/>
      <c r="O424" s="2"/>
      <c r="P424" s="2"/>
      <c r="Q424" s="2"/>
    </row>
    <row r="425" spans="1:17" ht="31.5" x14ac:dyDescent="0.25">
      <c r="A425" s="202"/>
      <c r="B425" s="192"/>
      <c r="C425" s="25" t="s">
        <v>24</v>
      </c>
      <c r="D425" s="4">
        <v>2020</v>
      </c>
      <c r="E425" s="28" t="e">
        <f>'Отчет за 2019'!#REF!-#REF!</f>
        <v>#REF!</v>
      </c>
      <c r="F425" s="28" t="e">
        <f>'Отчет за 2019'!#REF!-#REF!</f>
        <v>#REF!</v>
      </c>
      <c r="G425" s="28" t="e">
        <f>'Отчет за 2019'!#REF!-#REF!</f>
        <v>#REF!</v>
      </c>
      <c r="H425" s="28" t="e">
        <f>'Отчет за 2019'!#REF!-#REF!</f>
        <v>#REF!</v>
      </c>
      <c r="I425" s="28" t="e">
        <f>'Отчет за 2019'!#REF!-#REF!</f>
        <v>#REF!</v>
      </c>
      <c r="J425" s="27"/>
      <c r="K425" s="2"/>
      <c r="L425" s="2"/>
      <c r="M425" s="2"/>
      <c r="N425" s="2"/>
      <c r="O425" s="2"/>
      <c r="P425" s="2"/>
      <c r="Q425" s="2"/>
    </row>
    <row r="426" spans="1:17" ht="47.25" x14ac:dyDescent="0.25">
      <c r="A426" s="202"/>
      <c r="B426" s="192"/>
      <c r="C426" s="25" t="s">
        <v>25</v>
      </c>
      <c r="D426" s="4">
        <v>2021</v>
      </c>
      <c r="E426" s="28" t="e">
        <f>'Отчет за 2019'!#REF!-#REF!</f>
        <v>#REF!</v>
      </c>
      <c r="F426" s="28" t="e">
        <f>'Отчет за 2019'!#REF!-#REF!</f>
        <v>#REF!</v>
      </c>
      <c r="G426" s="28" t="e">
        <f>'Отчет за 2019'!#REF!-#REF!</f>
        <v>#REF!</v>
      </c>
      <c r="H426" s="28" t="e">
        <f>'Отчет за 2019'!#REF!-#REF!</f>
        <v>#REF!</v>
      </c>
      <c r="I426" s="28" t="e">
        <f>'Отчет за 2019'!#REF!-#REF!</f>
        <v>#REF!</v>
      </c>
      <c r="J426" s="27"/>
      <c r="K426" s="2"/>
      <c r="L426" s="2"/>
      <c r="M426" s="2"/>
      <c r="N426" s="2"/>
      <c r="O426" s="2"/>
      <c r="P426" s="2"/>
      <c r="Q426" s="2"/>
    </row>
    <row r="427" spans="1:17" ht="15.75" x14ac:dyDescent="0.25">
      <c r="A427" s="202"/>
      <c r="B427" s="192"/>
      <c r="C427" s="17"/>
      <c r="D427" s="4">
        <v>2022</v>
      </c>
      <c r="E427" s="28" t="e">
        <f>'Отчет за 2019'!#REF!-#REF!</f>
        <v>#REF!</v>
      </c>
      <c r="F427" s="28" t="e">
        <f>'Отчет за 2019'!#REF!-#REF!</f>
        <v>#REF!</v>
      </c>
      <c r="G427" s="28" t="e">
        <f>'Отчет за 2019'!#REF!-#REF!</f>
        <v>#REF!</v>
      </c>
      <c r="H427" s="28" t="e">
        <f>'Отчет за 2019'!#REF!-#REF!</f>
        <v>#REF!</v>
      </c>
      <c r="I427" s="28" t="e">
        <f>'Отчет за 2019'!#REF!-#REF!</f>
        <v>#REF!</v>
      </c>
      <c r="J427" s="27"/>
      <c r="K427" s="2"/>
      <c r="L427" s="2"/>
      <c r="M427" s="2"/>
      <c r="N427" s="2"/>
      <c r="O427" s="2"/>
      <c r="P427" s="2"/>
      <c r="Q427" s="2"/>
    </row>
    <row r="428" spans="1:17" ht="15.75" x14ac:dyDescent="0.25">
      <c r="A428" s="202"/>
      <c r="B428" s="192"/>
      <c r="C428" s="17"/>
      <c r="D428" s="4">
        <v>2023</v>
      </c>
      <c r="E428" s="28" t="e">
        <f>'Отчет за 2019'!#REF!-#REF!</f>
        <v>#REF!</v>
      </c>
      <c r="F428" s="28" t="e">
        <f>'Отчет за 2019'!#REF!-#REF!</f>
        <v>#REF!</v>
      </c>
      <c r="G428" s="28" t="e">
        <f>'Отчет за 2019'!#REF!-#REF!</f>
        <v>#REF!</v>
      </c>
      <c r="H428" s="28" t="e">
        <f>'Отчет за 2019'!#REF!-#REF!</f>
        <v>#REF!</v>
      </c>
      <c r="I428" s="28" t="e">
        <f>'Отчет за 2019'!#REF!-#REF!</f>
        <v>#REF!</v>
      </c>
      <c r="J428" s="27"/>
      <c r="K428" s="2"/>
      <c r="L428" s="2"/>
      <c r="M428" s="2"/>
      <c r="N428" s="2"/>
      <c r="O428" s="2"/>
      <c r="P428" s="2"/>
      <c r="Q428" s="2"/>
    </row>
    <row r="429" spans="1:17" ht="15.75" x14ac:dyDescent="0.25">
      <c r="A429" s="202"/>
      <c r="B429" s="192"/>
      <c r="C429" s="17"/>
      <c r="D429" s="4" t="s">
        <v>26</v>
      </c>
      <c r="E429" s="28" t="e">
        <f>'Отчет за 2019'!#REF!-#REF!</f>
        <v>#REF!</v>
      </c>
      <c r="F429" s="28" t="e">
        <f>'Отчет за 2019'!#REF!-#REF!</f>
        <v>#REF!</v>
      </c>
      <c r="G429" s="28" t="e">
        <f>'Отчет за 2019'!#REF!-#REF!</f>
        <v>#REF!</v>
      </c>
      <c r="H429" s="28" t="e">
        <f>'Отчет за 2019'!#REF!-#REF!</f>
        <v>#REF!</v>
      </c>
      <c r="I429" s="28" t="e">
        <f>'Отчет за 2019'!#REF!-#REF!</f>
        <v>#REF!</v>
      </c>
      <c r="J429" s="27"/>
      <c r="K429" s="2"/>
      <c r="L429" s="2"/>
      <c r="M429" s="2"/>
      <c r="N429" s="2"/>
      <c r="O429" s="2"/>
      <c r="P429" s="2"/>
      <c r="Q429" s="2"/>
    </row>
    <row r="430" spans="1:17" ht="16.5" thickBot="1" x14ac:dyDescent="0.3">
      <c r="A430" s="203"/>
      <c r="B430" s="251"/>
      <c r="C430" s="18"/>
      <c r="D430" s="14" t="s">
        <v>27</v>
      </c>
      <c r="E430" s="28" t="e">
        <f>'Отчет за 2019'!K78-#REF!</f>
        <v>#REF!</v>
      </c>
      <c r="F430" s="28" t="e">
        <f>'Отчет за 2019'!L78-#REF!</f>
        <v>#REF!</v>
      </c>
      <c r="G430" s="28" t="e">
        <f>'Отчет за 2019'!M78-#REF!</f>
        <v>#REF!</v>
      </c>
      <c r="H430" s="28" t="e">
        <f>'Отчет за 2019'!N78-#REF!</f>
        <v>#REF!</v>
      </c>
      <c r="I430" s="28" t="e">
        <f>'Отчет за 2019'!O78-#REF!</f>
        <v>#REF!</v>
      </c>
      <c r="J430" s="27"/>
      <c r="K430" s="2"/>
      <c r="L430" s="2"/>
      <c r="M430" s="2"/>
      <c r="N430" s="2"/>
      <c r="O430" s="2"/>
      <c r="P430" s="2"/>
      <c r="Q430" s="2"/>
    </row>
    <row r="431" spans="1:17" ht="63" x14ac:dyDescent="0.25">
      <c r="A431" s="201" t="s">
        <v>96</v>
      </c>
      <c r="B431" s="250" t="s">
        <v>97</v>
      </c>
      <c r="C431" s="24" t="s">
        <v>23</v>
      </c>
      <c r="D431" s="8">
        <v>2019</v>
      </c>
      <c r="E431" s="28" t="e">
        <f>'Отчет за 2019'!#REF!-#REF!</f>
        <v>#REF!</v>
      </c>
      <c r="F431" s="28" t="e">
        <f>'Отчет за 2019'!#REF!-#REF!</f>
        <v>#REF!</v>
      </c>
      <c r="G431" s="28" t="e">
        <f>'Отчет за 2019'!#REF!-#REF!</f>
        <v>#REF!</v>
      </c>
      <c r="H431" s="28" t="e">
        <f>'Отчет за 2019'!#REF!-#REF!</f>
        <v>#REF!</v>
      </c>
      <c r="I431" s="28" t="e">
        <f>'Отчет за 2019'!#REF!-#REF!</f>
        <v>#REF!</v>
      </c>
      <c r="J431" s="27"/>
      <c r="K431" s="2"/>
      <c r="L431" s="2"/>
      <c r="M431" s="2"/>
      <c r="N431" s="2"/>
      <c r="O431" s="2"/>
      <c r="P431" s="2"/>
      <c r="Q431" s="2"/>
    </row>
    <row r="432" spans="1:17" ht="31.5" x14ac:dyDescent="0.25">
      <c r="A432" s="202"/>
      <c r="B432" s="192"/>
      <c r="C432" s="25" t="s">
        <v>24</v>
      </c>
      <c r="D432" s="4">
        <v>2020</v>
      </c>
      <c r="E432" s="28" t="e">
        <f>'Отчет за 2019'!#REF!-#REF!</f>
        <v>#REF!</v>
      </c>
      <c r="F432" s="28" t="e">
        <f>'Отчет за 2019'!#REF!-#REF!</f>
        <v>#REF!</v>
      </c>
      <c r="G432" s="28" t="e">
        <f>'Отчет за 2019'!#REF!-#REF!</f>
        <v>#REF!</v>
      </c>
      <c r="H432" s="28" t="e">
        <f>'Отчет за 2019'!#REF!-#REF!</f>
        <v>#REF!</v>
      </c>
      <c r="I432" s="28" t="e">
        <f>'Отчет за 2019'!#REF!-#REF!</f>
        <v>#REF!</v>
      </c>
      <c r="J432" s="27"/>
      <c r="K432" s="2"/>
      <c r="L432" s="2"/>
      <c r="M432" s="2"/>
      <c r="N432" s="2"/>
      <c r="O432" s="2"/>
      <c r="P432" s="2"/>
      <c r="Q432" s="2"/>
    </row>
    <row r="433" spans="1:17" ht="47.25" x14ac:dyDescent="0.25">
      <c r="A433" s="202"/>
      <c r="B433" s="192"/>
      <c r="C433" s="25" t="s">
        <v>25</v>
      </c>
      <c r="D433" s="4">
        <v>2021</v>
      </c>
      <c r="E433" s="28" t="e">
        <f>'Отчет за 2019'!#REF!-#REF!</f>
        <v>#REF!</v>
      </c>
      <c r="F433" s="28" t="e">
        <f>'Отчет за 2019'!#REF!-#REF!</f>
        <v>#REF!</v>
      </c>
      <c r="G433" s="28" t="e">
        <f>'Отчет за 2019'!#REF!-#REF!</f>
        <v>#REF!</v>
      </c>
      <c r="H433" s="28" t="e">
        <f>'Отчет за 2019'!#REF!-#REF!</f>
        <v>#REF!</v>
      </c>
      <c r="I433" s="28" t="e">
        <f>'Отчет за 2019'!#REF!-#REF!</f>
        <v>#REF!</v>
      </c>
      <c r="J433" s="27"/>
      <c r="K433" s="2"/>
      <c r="L433" s="2"/>
      <c r="M433" s="2"/>
      <c r="N433" s="2"/>
      <c r="O433" s="2"/>
      <c r="P433" s="2"/>
      <c r="Q433" s="2"/>
    </row>
    <row r="434" spans="1:17" ht="15.75" x14ac:dyDescent="0.25">
      <c r="A434" s="202"/>
      <c r="B434" s="192"/>
      <c r="C434" s="17"/>
      <c r="D434" s="4">
        <v>2022</v>
      </c>
      <c r="E434" s="28" t="e">
        <f>'Отчет за 2019'!#REF!-#REF!</f>
        <v>#REF!</v>
      </c>
      <c r="F434" s="28" t="e">
        <f>'Отчет за 2019'!#REF!-#REF!</f>
        <v>#REF!</v>
      </c>
      <c r="G434" s="28" t="e">
        <f>'Отчет за 2019'!#REF!-#REF!</f>
        <v>#REF!</v>
      </c>
      <c r="H434" s="28" t="e">
        <f>'Отчет за 2019'!#REF!-#REF!</f>
        <v>#REF!</v>
      </c>
      <c r="I434" s="28" t="e">
        <f>'Отчет за 2019'!#REF!-#REF!</f>
        <v>#REF!</v>
      </c>
      <c r="J434" s="27"/>
      <c r="K434" s="2"/>
      <c r="L434" s="2"/>
      <c r="M434" s="2"/>
      <c r="N434" s="2"/>
      <c r="O434" s="2"/>
      <c r="P434" s="2"/>
      <c r="Q434" s="2"/>
    </row>
    <row r="435" spans="1:17" ht="15.75" x14ac:dyDescent="0.25">
      <c r="A435" s="202"/>
      <c r="B435" s="192"/>
      <c r="C435" s="17"/>
      <c r="D435" s="4">
        <v>2023</v>
      </c>
      <c r="E435" s="28" t="e">
        <f>'Отчет за 2019'!#REF!-#REF!</f>
        <v>#REF!</v>
      </c>
      <c r="F435" s="28" t="e">
        <f>'Отчет за 2019'!#REF!-#REF!</f>
        <v>#REF!</v>
      </c>
      <c r="G435" s="28" t="e">
        <f>'Отчет за 2019'!#REF!-#REF!</f>
        <v>#REF!</v>
      </c>
      <c r="H435" s="28" t="e">
        <f>'Отчет за 2019'!#REF!-#REF!</f>
        <v>#REF!</v>
      </c>
      <c r="I435" s="28" t="e">
        <f>'Отчет за 2019'!#REF!-#REF!</f>
        <v>#REF!</v>
      </c>
      <c r="J435" s="27"/>
      <c r="K435" s="2"/>
      <c r="L435" s="2"/>
      <c r="M435" s="2"/>
      <c r="N435" s="2"/>
      <c r="O435" s="2"/>
      <c r="P435" s="2"/>
      <c r="Q435" s="2"/>
    </row>
    <row r="436" spans="1:17" ht="15.75" x14ac:dyDescent="0.25">
      <c r="A436" s="202"/>
      <c r="B436" s="192"/>
      <c r="C436" s="17"/>
      <c r="D436" s="4" t="s">
        <v>26</v>
      </c>
      <c r="E436" s="28" t="e">
        <f>'Отчет за 2019'!#REF!-#REF!</f>
        <v>#REF!</v>
      </c>
      <c r="F436" s="28" t="e">
        <f>'Отчет за 2019'!#REF!-#REF!</f>
        <v>#REF!</v>
      </c>
      <c r="G436" s="28" t="e">
        <f>'Отчет за 2019'!#REF!-#REF!</f>
        <v>#REF!</v>
      </c>
      <c r="H436" s="28" t="e">
        <f>'Отчет за 2019'!#REF!-#REF!</f>
        <v>#REF!</v>
      </c>
      <c r="I436" s="28" t="e">
        <f>'Отчет за 2019'!#REF!-#REF!</f>
        <v>#REF!</v>
      </c>
      <c r="J436" s="27"/>
      <c r="K436" s="2"/>
      <c r="L436" s="2"/>
      <c r="M436" s="2"/>
      <c r="N436" s="2"/>
      <c r="O436" s="2"/>
      <c r="P436" s="2"/>
      <c r="Q436" s="2"/>
    </row>
    <row r="437" spans="1:17" ht="16.5" thickBot="1" x14ac:dyDescent="0.3">
      <c r="A437" s="203"/>
      <c r="B437" s="251"/>
      <c r="C437" s="18"/>
      <c r="D437" s="14" t="s">
        <v>27</v>
      </c>
      <c r="E437" s="28" t="e">
        <f>'Отчет за 2019'!K79-#REF!</f>
        <v>#REF!</v>
      </c>
      <c r="F437" s="28" t="e">
        <f>'Отчет за 2019'!L79-#REF!</f>
        <v>#REF!</v>
      </c>
      <c r="G437" s="28" t="e">
        <f>'Отчет за 2019'!M79-#REF!</f>
        <v>#REF!</v>
      </c>
      <c r="H437" s="28" t="e">
        <f>'Отчет за 2019'!N79-#REF!</f>
        <v>#REF!</v>
      </c>
      <c r="I437" s="28" t="e">
        <f>'Отчет за 2019'!O79-#REF!</f>
        <v>#REF!</v>
      </c>
      <c r="J437" s="27"/>
      <c r="K437" s="2"/>
      <c r="L437" s="2"/>
      <c r="M437" s="2"/>
      <c r="N437" s="2"/>
      <c r="O437" s="2"/>
      <c r="P437" s="2"/>
      <c r="Q437" s="2"/>
    </row>
    <row r="438" spans="1:17" ht="63" x14ac:dyDescent="0.25">
      <c r="A438" s="201" t="s">
        <v>149</v>
      </c>
      <c r="B438" s="250" t="s">
        <v>98</v>
      </c>
      <c r="C438" s="24" t="s">
        <v>23</v>
      </c>
      <c r="D438" s="8">
        <v>2019</v>
      </c>
      <c r="E438" s="28" t="e">
        <f>'Отчет за 2019'!#REF!-#REF!</f>
        <v>#REF!</v>
      </c>
      <c r="F438" s="28" t="e">
        <f>'Отчет за 2019'!#REF!-#REF!</f>
        <v>#REF!</v>
      </c>
      <c r="G438" s="28" t="e">
        <f>'Отчет за 2019'!#REF!-#REF!</f>
        <v>#REF!</v>
      </c>
      <c r="H438" s="28" t="e">
        <f>'Отчет за 2019'!#REF!-#REF!</f>
        <v>#REF!</v>
      </c>
      <c r="I438" s="28" t="e">
        <f>'Отчет за 2019'!#REF!-#REF!</f>
        <v>#REF!</v>
      </c>
      <c r="J438" s="27"/>
      <c r="K438" s="2"/>
      <c r="L438" s="2"/>
      <c r="M438" s="2"/>
      <c r="N438" s="2"/>
      <c r="O438" s="2"/>
      <c r="P438" s="2"/>
      <c r="Q438" s="2"/>
    </row>
    <row r="439" spans="1:17" ht="31.5" x14ac:dyDescent="0.25">
      <c r="A439" s="202"/>
      <c r="B439" s="192"/>
      <c r="C439" s="25" t="s">
        <v>24</v>
      </c>
      <c r="D439" s="4">
        <v>2020</v>
      </c>
      <c r="E439" s="28" t="e">
        <f>'Отчет за 2019'!#REF!-#REF!</f>
        <v>#REF!</v>
      </c>
      <c r="F439" s="28" t="e">
        <f>'Отчет за 2019'!#REF!-#REF!</f>
        <v>#REF!</v>
      </c>
      <c r="G439" s="28" t="e">
        <f>'Отчет за 2019'!#REF!-#REF!</f>
        <v>#REF!</v>
      </c>
      <c r="H439" s="28" t="e">
        <f>'Отчет за 2019'!#REF!-#REF!</f>
        <v>#REF!</v>
      </c>
      <c r="I439" s="28" t="e">
        <f>'Отчет за 2019'!#REF!-#REF!</f>
        <v>#REF!</v>
      </c>
      <c r="J439" s="27"/>
      <c r="K439" s="2"/>
      <c r="L439" s="2"/>
      <c r="M439" s="2"/>
      <c r="N439" s="2"/>
      <c r="O439" s="2"/>
      <c r="P439" s="2"/>
      <c r="Q439" s="2"/>
    </row>
    <row r="440" spans="1:17" ht="47.25" x14ac:dyDescent="0.25">
      <c r="A440" s="202"/>
      <c r="B440" s="192"/>
      <c r="C440" s="25" t="s">
        <v>25</v>
      </c>
      <c r="D440" s="4">
        <v>2021</v>
      </c>
      <c r="E440" s="28" t="e">
        <f>'Отчет за 2019'!#REF!-#REF!</f>
        <v>#REF!</v>
      </c>
      <c r="F440" s="28" t="e">
        <f>'Отчет за 2019'!#REF!-#REF!</f>
        <v>#REF!</v>
      </c>
      <c r="G440" s="28" t="e">
        <f>'Отчет за 2019'!#REF!-#REF!</f>
        <v>#REF!</v>
      </c>
      <c r="H440" s="28" t="e">
        <f>'Отчет за 2019'!#REF!-#REF!</f>
        <v>#REF!</v>
      </c>
      <c r="I440" s="28" t="e">
        <f>'Отчет за 2019'!#REF!-#REF!</f>
        <v>#REF!</v>
      </c>
      <c r="J440" s="27"/>
      <c r="K440" s="2"/>
      <c r="L440" s="2"/>
      <c r="M440" s="2"/>
      <c r="N440" s="2"/>
      <c r="O440" s="2"/>
      <c r="P440" s="2"/>
      <c r="Q440" s="2"/>
    </row>
    <row r="441" spans="1:17" ht="15.75" x14ac:dyDescent="0.25">
      <c r="A441" s="202"/>
      <c r="B441" s="192"/>
      <c r="C441" s="17"/>
      <c r="D441" s="4">
        <v>2022</v>
      </c>
      <c r="E441" s="28" t="e">
        <f>'Отчет за 2019'!#REF!-#REF!</f>
        <v>#REF!</v>
      </c>
      <c r="F441" s="28" t="e">
        <f>'Отчет за 2019'!#REF!-#REF!</f>
        <v>#REF!</v>
      </c>
      <c r="G441" s="28" t="e">
        <f>'Отчет за 2019'!#REF!-#REF!</f>
        <v>#REF!</v>
      </c>
      <c r="H441" s="28" t="e">
        <f>'Отчет за 2019'!#REF!-#REF!</f>
        <v>#REF!</v>
      </c>
      <c r="I441" s="28" t="e">
        <f>'Отчет за 2019'!#REF!-#REF!</f>
        <v>#REF!</v>
      </c>
      <c r="J441" s="27"/>
      <c r="K441" s="2"/>
      <c r="L441" s="2"/>
      <c r="M441" s="2"/>
      <c r="N441" s="2"/>
      <c r="O441" s="2"/>
      <c r="P441" s="2"/>
      <c r="Q441" s="2"/>
    </row>
    <row r="442" spans="1:17" ht="15.75" x14ac:dyDescent="0.25">
      <c r="A442" s="202"/>
      <c r="B442" s="192"/>
      <c r="C442" s="17"/>
      <c r="D442" s="4">
        <v>2023</v>
      </c>
      <c r="E442" s="28" t="e">
        <f>'Отчет за 2019'!#REF!-#REF!</f>
        <v>#REF!</v>
      </c>
      <c r="F442" s="28" t="e">
        <f>'Отчет за 2019'!#REF!-#REF!</f>
        <v>#REF!</v>
      </c>
      <c r="G442" s="28" t="e">
        <f>'Отчет за 2019'!#REF!-#REF!</f>
        <v>#REF!</v>
      </c>
      <c r="H442" s="28" t="e">
        <f>'Отчет за 2019'!#REF!-#REF!</f>
        <v>#REF!</v>
      </c>
      <c r="I442" s="28" t="e">
        <f>'Отчет за 2019'!#REF!-#REF!</f>
        <v>#REF!</v>
      </c>
      <c r="J442" s="27"/>
      <c r="K442" s="2"/>
      <c r="L442" s="2"/>
      <c r="M442" s="2"/>
      <c r="N442" s="2"/>
      <c r="O442" s="2"/>
      <c r="P442" s="2"/>
      <c r="Q442" s="2"/>
    </row>
    <row r="443" spans="1:17" ht="15.75" x14ac:dyDescent="0.25">
      <c r="A443" s="202"/>
      <c r="B443" s="192"/>
      <c r="C443" s="17"/>
      <c r="D443" s="4" t="s">
        <v>26</v>
      </c>
      <c r="E443" s="28" t="e">
        <f>'Отчет за 2019'!#REF!-#REF!</f>
        <v>#REF!</v>
      </c>
      <c r="F443" s="28" t="e">
        <f>'Отчет за 2019'!#REF!-#REF!</f>
        <v>#REF!</v>
      </c>
      <c r="G443" s="28" t="e">
        <f>'Отчет за 2019'!#REF!-#REF!</f>
        <v>#REF!</v>
      </c>
      <c r="H443" s="28" t="e">
        <f>'Отчет за 2019'!#REF!-#REF!</f>
        <v>#REF!</v>
      </c>
      <c r="I443" s="28" t="e">
        <f>'Отчет за 2019'!#REF!-#REF!</f>
        <v>#REF!</v>
      </c>
      <c r="J443" s="27"/>
      <c r="K443" s="2"/>
      <c r="L443" s="2"/>
      <c r="M443" s="2"/>
      <c r="N443" s="2"/>
      <c r="O443" s="2"/>
      <c r="P443" s="2"/>
      <c r="Q443" s="2"/>
    </row>
    <row r="444" spans="1:17" ht="16.5" thickBot="1" x14ac:dyDescent="0.3">
      <c r="A444" s="203"/>
      <c r="B444" s="251"/>
      <c r="C444" s="18"/>
      <c r="D444" s="14" t="s">
        <v>27</v>
      </c>
      <c r="E444" s="28" t="e">
        <f>'Отчет за 2019'!K80-#REF!</f>
        <v>#REF!</v>
      </c>
      <c r="F444" s="28" t="e">
        <f>'Отчет за 2019'!L80-#REF!</f>
        <v>#REF!</v>
      </c>
      <c r="G444" s="28" t="e">
        <f>'Отчет за 2019'!M80-#REF!</f>
        <v>#REF!</v>
      </c>
      <c r="H444" s="28" t="e">
        <f>'Отчет за 2019'!N80-#REF!</f>
        <v>#REF!</v>
      </c>
      <c r="I444" s="28" t="e">
        <f>'Отчет за 2019'!O80-#REF!</f>
        <v>#REF!</v>
      </c>
      <c r="J444" s="27"/>
      <c r="K444" s="2"/>
      <c r="L444" s="2"/>
      <c r="M444" s="2"/>
      <c r="N444" s="2"/>
      <c r="O444" s="2"/>
      <c r="P444" s="2"/>
      <c r="Q444" s="2"/>
    </row>
    <row r="445" spans="1:17" ht="63" x14ac:dyDescent="0.25">
      <c r="A445" s="201" t="s">
        <v>99</v>
      </c>
      <c r="B445" s="250" t="s">
        <v>100</v>
      </c>
      <c r="C445" s="24" t="s">
        <v>23</v>
      </c>
      <c r="D445" s="8">
        <v>2019</v>
      </c>
      <c r="E445" s="28" t="e">
        <f>'Отчет за 2019'!#REF!-#REF!</f>
        <v>#REF!</v>
      </c>
      <c r="F445" s="28" t="e">
        <f>'Отчет за 2019'!#REF!-#REF!</f>
        <v>#REF!</v>
      </c>
      <c r="G445" s="28" t="e">
        <f>'Отчет за 2019'!#REF!-#REF!</f>
        <v>#REF!</v>
      </c>
      <c r="H445" s="28" t="e">
        <f>'Отчет за 2019'!#REF!-#REF!</f>
        <v>#REF!</v>
      </c>
      <c r="I445" s="28" t="e">
        <f>'Отчет за 2019'!#REF!-#REF!</f>
        <v>#REF!</v>
      </c>
      <c r="J445" s="27"/>
      <c r="K445" s="2"/>
      <c r="L445" s="2"/>
      <c r="M445" s="2"/>
      <c r="N445" s="2"/>
      <c r="O445" s="2"/>
      <c r="P445" s="2"/>
      <c r="Q445" s="2"/>
    </row>
    <row r="446" spans="1:17" ht="31.5" x14ac:dyDescent="0.25">
      <c r="A446" s="202"/>
      <c r="B446" s="192"/>
      <c r="C446" s="25" t="s">
        <v>24</v>
      </c>
      <c r="D446" s="4">
        <v>2020</v>
      </c>
      <c r="E446" s="28" t="e">
        <f>'Отчет за 2019'!#REF!-#REF!</f>
        <v>#REF!</v>
      </c>
      <c r="F446" s="28" t="e">
        <f>'Отчет за 2019'!#REF!-#REF!</f>
        <v>#REF!</v>
      </c>
      <c r="G446" s="28" t="e">
        <f>'Отчет за 2019'!#REF!-#REF!</f>
        <v>#REF!</v>
      </c>
      <c r="H446" s="28" t="e">
        <f>'Отчет за 2019'!#REF!-#REF!</f>
        <v>#REF!</v>
      </c>
      <c r="I446" s="28" t="e">
        <f>'Отчет за 2019'!#REF!-#REF!</f>
        <v>#REF!</v>
      </c>
      <c r="J446" s="27"/>
      <c r="K446" s="2"/>
      <c r="L446" s="2"/>
      <c r="M446" s="2"/>
      <c r="N446" s="2"/>
      <c r="O446" s="2"/>
      <c r="P446" s="2"/>
      <c r="Q446" s="2"/>
    </row>
    <row r="447" spans="1:17" ht="47.25" x14ac:dyDescent="0.25">
      <c r="A447" s="202"/>
      <c r="B447" s="192"/>
      <c r="C447" s="25" t="s">
        <v>25</v>
      </c>
      <c r="D447" s="4">
        <v>2021</v>
      </c>
      <c r="E447" s="28" t="e">
        <f>'Отчет за 2019'!#REF!-#REF!</f>
        <v>#REF!</v>
      </c>
      <c r="F447" s="28" t="e">
        <f>'Отчет за 2019'!#REF!-#REF!</f>
        <v>#REF!</v>
      </c>
      <c r="G447" s="28" t="e">
        <f>'Отчет за 2019'!#REF!-#REF!</f>
        <v>#REF!</v>
      </c>
      <c r="H447" s="28" t="e">
        <f>'Отчет за 2019'!#REF!-#REF!</f>
        <v>#REF!</v>
      </c>
      <c r="I447" s="28" t="e">
        <f>'Отчет за 2019'!#REF!-#REF!</f>
        <v>#REF!</v>
      </c>
      <c r="J447" s="27"/>
      <c r="K447" s="2"/>
      <c r="L447" s="2"/>
      <c r="M447" s="2"/>
      <c r="N447" s="2"/>
      <c r="O447" s="2"/>
      <c r="P447" s="2"/>
      <c r="Q447" s="2"/>
    </row>
    <row r="448" spans="1:17" ht="15.75" x14ac:dyDescent="0.25">
      <c r="A448" s="202"/>
      <c r="B448" s="192"/>
      <c r="C448" s="17"/>
      <c r="D448" s="4">
        <v>2022</v>
      </c>
      <c r="E448" s="28" t="e">
        <f>'Отчет за 2019'!#REF!-#REF!</f>
        <v>#REF!</v>
      </c>
      <c r="F448" s="28" t="e">
        <f>'Отчет за 2019'!#REF!-#REF!</f>
        <v>#REF!</v>
      </c>
      <c r="G448" s="28" t="e">
        <f>'Отчет за 2019'!#REF!-#REF!</f>
        <v>#REF!</v>
      </c>
      <c r="H448" s="28" t="e">
        <f>'Отчет за 2019'!#REF!-#REF!</f>
        <v>#REF!</v>
      </c>
      <c r="I448" s="28" t="e">
        <f>'Отчет за 2019'!#REF!-#REF!</f>
        <v>#REF!</v>
      </c>
      <c r="J448" s="27"/>
      <c r="K448" s="2"/>
      <c r="L448" s="2"/>
      <c r="M448" s="2"/>
      <c r="N448" s="2"/>
      <c r="O448" s="2"/>
      <c r="P448" s="2"/>
      <c r="Q448" s="2"/>
    </row>
    <row r="449" spans="1:17" ht="15.75" x14ac:dyDescent="0.25">
      <c r="A449" s="202"/>
      <c r="B449" s="192"/>
      <c r="C449" s="17"/>
      <c r="D449" s="4">
        <v>2023</v>
      </c>
      <c r="E449" s="28" t="e">
        <f>'Отчет за 2019'!#REF!-#REF!</f>
        <v>#REF!</v>
      </c>
      <c r="F449" s="28" t="e">
        <f>'Отчет за 2019'!#REF!-#REF!</f>
        <v>#REF!</v>
      </c>
      <c r="G449" s="28" t="e">
        <f>'Отчет за 2019'!#REF!-#REF!</f>
        <v>#REF!</v>
      </c>
      <c r="H449" s="28" t="e">
        <f>'Отчет за 2019'!#REF!-#REF!</f>
        <v>#REF!</v>
      </c>
      <c r="I449" s="28" t="e">
        <f>'Отчет за 2019'!#REF!-#REF!</f>
        <v>#REF!</v>
      </c>
      <c r="J449" s="27"/>
      <c r="K449" s="2"/>
      <c r="L449" s="2"/>
      <c r="M449" s="2"/>
      <c r="N449" s="2"/>
      <c r="O449" s="2"/>
      <c r="P449" s="2"/>
      <c r="Q449" s="2"/>
    </row>
    <row r="450" spans="1:17" ht="15.75" x14ac:dyDescent="0.25">
      <c r="A450" s="202"/>
      <c r="B450" s="192"/>
      <c r="C450" s="17"/>
      <c r="D450" s="4" t="s">
        <v>26</v>
      </c>
      <c r="E450" s="28" t="e">
        <f>'Отчет за 2019'!#REF!-#REF!</f>
        <v>#REF!</v>
      </c>
      <c r="F450" s="28" t="e">
        <f>'Отчет за 2019'!#REF!-#REF!</f>
        <v>#REF!</v>
      </c>
      <c r="G450" s="28" t="e">
        <f>'Отчет за 2019'!#REF!-#REF!</f>
        <v>#REF!</v>
      </c>
      <c r="H450" s="28" t="e">
        <f>'Отчет за 2019'!#REF!-#REF!</f>
        <v>#REF!</v>
      </c>
      <c r="I450" s="28" t="e">
        <f>'Отчет за 2019'!#REF!-#REF!</f>
        <v>#REF!</v>
      </c>
      <c r="J450" s="27"/>
      <c r="K450" s="2"/>
      <c r="L450" s="2"/>
      <c r="M450" s="2"/>
      <c r="N450" s="2"/>
      <c r="O450" s="2"/>
      <c r="P450" s="2"/>
      <c r="Q450" s="2"/>
    </row>
    <row r="451" spans="1:17" ht="16.5" thickBot="1" x14ac:dyDescent="0.3">
      <c r="A451" s="203"/>
      <c r="B451" s="251"/>
      <c r="C451" s="18"/>
      <c r="D451" s="14" t="s">
        <v>27</v>
      </c>
      <c r="E451" s="28" t="e">
        <f>'Отчет за 2019'!K81-#REF!</f>
        <v>#REF!</v>
      </c>
      <c r="F451" s="28" t="e">
        <f>'Отчет за 2019'!L81-#REF!</f>
        <v>#REF!</v>
      </c>
      <c r="G451" s="28" t="e">
        <f>'Отчет за 2019'!M81-#REF!</f>
        <v>#REF!</v>
      </c>
      <c r="H451" s="28" t="e">
        <f>'Отчет за 2019'!N81-#REF!</f>
        <v>#REF!</v>
      </c>
      <c r="I451" s="28" t="e">
        <f>'Отчет за 2019'!O81-#REF!</f>
        <v>#REF!</v>
      </c>
      <c r="J451" s="27"/>
      <c r="K451" s="2"/>
      <c r="L451" s="2"/>
      <c r="M451" s="2"/>
      <c r="N451" s="2"/>
      <c r="O451" s="2"/>
      <c r="P451" s="2"/>
      <c r="Q451" s="2"/>
    </row>
    <row r="452" spans="1:17" ht="15.75" x14ac:dyDescent="0.25">
      <c r="A452" s="201" t="s">
        <v>101</v>
      </c>
      <c r="B452" s="250" t="s">
        <v>156</v>
      </c>
      <c r="C452" s="220" t="s">
        <v>23</v>
      </c>
      <c r="D452" s="8">
        <v>2019</v>
      </c>
      <c r="E452" s="28" t="e">
        <f>'Отчет за 2019'!#REF!-#REF!</f>
        <v>#REF!</v>
      </c>
      <c r="F452" s="28" t="e">
        <f>'Отчет за 2019'!#REF!-#REF!</f>
        <v>#REF!</v>
      </c>
      <c r="G452" s="28" t="e">
        <f>'Отчет за 2019'!#REF!-#REF!</f>
        <v>#REF!</v>
      </c>
      <c r="H452" s="28" t="e">
        <f>'Отчет за 2019'!#REF!-#REF!</f>
        <v>#REF!</v>
      </c>
      <c r="I452" s="28" t="e">
        <f>'Отчет за 2019'!#REF!-#REF!</f>
        <v>#REF!</v>
      </c>
      <c r="J452" s="27"/>
      <c r="K452" s="2"/>
      <c r="L452" s="2"/>
      <c r="M452" s="2"/>
      <c r="N452" s="2"/>
      <c r="O452" s="2"/>
      <c r="P452" s="2"/>
      <c r="Q452" s="2"/>
    </row>
    <row r="453" spans="1:17" ht="15.75" x14ac:dyDescent="0.25">
      <c r="A453" s="202"/>
      <c r="B453" s="192"/>
      <c r="C453" s="221"/>
      <c r="D453" s="4">
        <v>2020</v>
      </c>
      <c r="E453" s="28" t="e">
        <f>'Отчет за 2019'!#REF!-#REF!</f>
        <v>#REF!</v>
      </c>
      <c r="F453" s="28" t="e">
        <f>'Отчет за 2019'!#REF!-#REF!</f>
        <v>#REF!</v>
      </c>
      <c r="G453" s="28" t="e">
        <f>'Отчет за 2019'!#REF!-#REF!</f>
        <v>#REF!</v>
      </c>
      <c r="H453" s="28" t="e">
        <f>'Отчет за 2019'!#REF!-#REF!</f>
        <v>#REF!</v>
      </c>
      <c r="I453" s="28" t="e">
        <f>'Отчет за 2019'!#REF!-#REF!</f>
        <v>#REF!</v>
      </c>
      <c r="J453" s="27"/>
      <c r="K453" s="2"/>
      <c r="L453" s="2"/>
      <c r="M453" s="2"/>
      <c r="N453" s="2"/>
      <c r="O453" s="2"/>
      <c r="P453" s="2"/>
      <c r="Q453" s="2"/>
    </row>
    <row r="454" spans="1:17" ht="15.75" x14ac:dyDescent="0.25">
      <c r="A454" s="202"/>
      <c r="B454" s="192"/>
      <c r="C454" s="221"/>
      <c r="D454" s="4">
        <v>2021</v>
      </c>
      <c r="E454" s="28" t="e">
        <f>'Отчет за 2019'!#REF!-#REF!</f>
        <v>#REF!</v>
      </c>
      <c r="F454" s="28" t="e">
        <f>'Отчет за 2019'!#REF!-#REF!</f>
        <v>#REF!</v>
      </c>
      <c r="G454" s="28" t="e">
        <f>'Отчет за 2019'!#REF!-#REF!</f>
        <v>#REF!</v>
      </c>
      <c r="H454" s="28" t="e">
        <f>'Отчет за 2019'!#REF!-#REF!</f>
        <v>#REF!</v>
      </c>
      <c r="I454" s="28" t="e">
        <f>'Отчет за 2019'!#REF!-#REF!</f>
        <v>#REF!</v>
      </c>
      <c r="J454" s="27"/>
      <c r="K454" s="2"/>
      <c r="L454" s="2"/>
      <c r="M454" s="2"/>
      <c r="N454" s="2"/>
      <c r="O454" s="2"/>
      <c r="P454" s="2"/>
      <c r="Q454" s="2"/>
    </row>
    <row r="455" spans="1:17" ht="15.75" x14ac:dyDescent="0.25">
      <c r="A455" s="202"/>
      <c r="B455" s="192"/>
      <c r="C455" s="221"/>
      <c r="D455" s="4">
        <v>2022</v>
      </c>
      <c r="E455" s="28" t="e">
        <f>'Отчет за 2019'!#REF!-#REF!</f>
        <v>#REF!</v>
      </c>
      <c r="F455" s="28" t="e">
        <f>'Отчет за 2019'!#REF!-#REF!</f>
        <v>#REF!</v>
      </c>
      <c r="G455" s="28" t="e">
        <f>'Отчет за 2019'!#REF!-#REF!</f>
        <v>#REF!</v>
      </c>
      <c r="H455" s="28" t="e">
        <f>'Отчет за 2019'!#REF!-#REF!</f>
        <v>#REF!</v>
      </c>
      <c r="I455" s="28" t="e">
        <f>'Отчет за 2019'!#REF!-#REF!</f>
        <v>#REF!</v>
      </c>
      <c r="J455" s="27"/>
      <c r="K455" s="2"/>
      <c r="L455" s="2"/>
      <c r="M455" s="2"/>
      <c r="N455" s="2"/>
      <c r="O455" s="2"/>
      <c r="P455" s="2"/>
      <c r="Q455" s="2"/>
    </row>
    <row r="456" spans="1:17" ht="15.75" x14ac:dyDescent="0.25">
      <c r="A456" s="202"/>
      <c r="B456" s="192"/>
      <c r="C456" s="221"/>
      <c r="D456" s="4">
        <v>2023</v>
      </c>
      <c r="E456" s="28" t="e">
        <f>'Отчет за 2019'!#REF!-#REF!</f>
        <v>#REF!</v>
      </c>
      <c r="F456" s="28" t="e">
        <f>'Отчет за 2019'!#REF!-#REF!</f>
        <v>#REF!</v>
      </c>
      <c r="G456" s="28" t="e">
        <f>'Отчет за 2019'!#REF!-#REF!</f>
        <v>#REF!</v>
      </c>
      <c r="H456" s="28" t="e">
        <f>'Отчет за 2019'!#REF!-#REF!</f>
        <v>#REF!</v>
      </c>
      <c r="I456" s="28" t="e">
        <f>'Отчет за 2019'!#REF!-#REF!</f>
        <v>#REF!</v>
      </c>
      <c r="J456" s="27"/>
      <c r="K456" s="2"/>
      <c r="L456" s="2"/>
      <c r="M456" s="2"/>
      <c r="N456" s="2"/>
      <c r="O456" s="2"/>
      <c r="P456" s="2"/>
      <c r="Q456" s="2"/>
    </row>
    <row r="457" spans="1:17" ht="15.75" x14ac:dyDescent="0.25">
      <c r="A457" s="202"/>
      <c r="B457" s="192"/>
      <c r="C457" s="221"/>
      <c r="D457" s="4" t="s">
        <v>26</v>
      </c>
      <c r="E457" s="28" t="e">
        <f>'Отчет за 2019'!#REF!-#REF!</f>
        <v>#REF!</v>
      </c>
      <c r="F457" s="28" t="e">
        <f>'Отчет за 2019'!#REF!-#REF!</f>
        <v>#REF!</v>
      </c>
      <c r="G457" s="28" t="e">
        <f>'Отчет за 2019'!#REF!-#REF!</f>
        <v>#REF!</v>
      </c>
      <c r="H457" s="28" t="e">
        <f>'Отчет за 2019'!#REF!-#REF!</f>
        <v>#REF!</v>
      </c>
      <c r="I457" s="28" t="e">
        <f>'Отчет за 2019'!#REF!-#REF!</f>
        <v>#REF!</v>
      </c>
      <c r="J457" s="27"/>
      <c r="K457" s="2"/>
      <c r="L457" s="2"/>
      <c r="M457" s="2"/>
      <c r="N457" s="2"/>
      <c r="O457" s="2"/>
      <c r="P457" s="2"/>
      <c r="Q457" s="2"/>
    </row>
    <row r="458" spans="1:17" ht="16.5" thickBot="1" x14ac:dyDescent="0.3">
      <c r="A458" s="203"/>
      <c r="B458" s="251"/>
      <c r="C458" s="239"/>
      <c r="D458" s="14" t="s">
        <v>27</v>
      </c>
      <c r="E458" s="28" t="e">
        <f>'Отчет за 2019'!K82-#REF!</f>
        <v>#REF!</v>
      </c>
      <c r="F458" s="28" t="e">
        <f>'Отчет за 2019'!L82-#REF!</f>
        <v>#REF!</v>
      </c>
      <c r="G458" s="28" t="e">
        <f>'Отчет за 2019'!M82-#REF!</f>
        <v>#REF!</v>
      </c>
      <c r="H458" s="28" t="e">
        <f>'Отчет за 2019'!N82-#REF!</f>
        <v>#REF!</v>
      </c>
      <c r="I458" s="28" t="e">
        <f>'Отчет за 2019'!O82-#REF!</f>
        <v>#REF!</v>
      </c>
      <c r="J458" s="27"/>
      <c r="K458" s="2"/>
      <c r="L458" s="2"/>
      <c r="M458" s="2"/>
      <c r="N458" s="2"/>
      <c r="O458" s="2"/>
      <c r="P458" s="2"/>
      <c r="Q458" s="2"/>
    </row>
    <row r="459" spans="1:17" ht="15.75" x14ac:dyDescent="0.25">
      <c r="A459" s="201" t="s">
        <v>102</v>
      </c>
      <c r="B459" s="250" t="s">
        <v>103</v>
      </c>
      <c r="C459" s="220" t="s">
        <v>23</v>
      </c>
      <c r="D459" s="8">
        <v>2019</v>
      </c>
      <c r="E459" s="28" t="e">
        <f>'Отчет за 2019'!#REF!-#REF!</f>
        <v>#REF!</v>
      </c>
      <c r="F459" s="28" t="e">
        <f>'Отчет за 2019'!#REF!-#REF!</f>
        <v>#REF!</v>
      </c>
      <c r="G459" s="28" t="e">
        <f>'Отчет за 2019'!#REF!-#REF!</f>
        <v>#REF!</v>
      </c>
      <c r="H459" s="28" t="e">
        <f>'Отчет за 2019'!#REF!-#REF!</f>
        <v>#REF!</v>
      </c>
      <c r="I459" s="28" t="e">
        <f>'Отчет за 2019'!#REF!-#REF!</f>
        <v>#REF!</v>
      </c>
      <c r="J459" s="27"/>
      <c r="K459" s="2"/>
      <c r="L459" s="2"/>
      <c r="M459" s="2"/>
      <c r="N459" s="2"/>
      <c r="O459" s="2"/>
      <c r="P459" s="2"/>
      <c r="Q459" s="2"/>
    </row>
    <row r="460" spans="1:17" ht="15.75" x14ac:dyDescent="0.25">
      <c r="A460" s="202"/>
      <c r="B460" s="192"/>
      <c r="C460" s="221"/>
      <c r="D460" s="4">
        <v>2020</v>
      </c>
      <c r="E460" s="28" t="e">
        <f>'Отчет за 2019'!#REF!-#REF!</f>
        <v>#REF!</v>
      </c>
      <c r="F460" s="28" t="e">
        <f>'Отчет за 2019'!#REF!-#REF!</f>
        <v>#REF!</v>
      </c>
      <c r="G460" s="28" t="e">
        <f>'Отчет за 2019'!#REF!-#REF!</f>
        <v>#REF!</v>
      </c>
      <c r="H460" s="28" t="e">
        <f>'Отчет за 2019'!#REF!-#REF!</f>
        <v>#REF!</v>
      </c>
      <c r="I460" s="28" t="e">
        <f>'Отчет за 2019'!#REF!-#REF!</f>
        <v>#REF!</v>
      </c>
      <c r="J460" s="27"/>
      <c r="K460" s="2"/>
      <c r="L460" s="2"/>
      <c r="M460" s="2"/>
      <c r="N460" s="2"/>
      <c r="O460" s="2"/>
      <c r="P460" s="2"/>
      <c r="Q460" s="2"/>
    </row>
    <row r="461" spans="1:17" ht="15.75" x14ac:dyDescent="0.25">
      <c r="A461" s="202"/>
      <c r="B461" s="192"/>
      <c r="C461" s="221"/>
      <c r="D461" s="4">
        <v>2021</v>
      </c>
      <c r="E461" s="28" t="e">
        <f>'Отчет за 2019'!#REF!-#REF!</f>
        <v>#REF!</v>
      </c>
      <c r="F461" s="28" t="e">
        <f>'Отчет за 2019'!#REF!-#REF!</f>
        <v>#REF!</v>
      </c>
      <c r="G461" s="28" t="e">
        <f>'Отчет за 2019'!#REF!-#REF!</f>
        <v>#REF!</v>
      </c>
      <c r="H461" s="28" t="e">
        <f>'Отчет за 2019'!#REF!-#REF!</f>
        <v>#REF!</v>
      </c>
      <c r="I461" s="28" t="e">
        <f>'Отчет за 2019'!#REF!-#REF!</f>
        <v>#REF!</v>
      </c>
      <c r="J461" s="27"/>
      <c r="K461" s="2"/>
      <c r="L461" s="2"/>
      <c r="M461" s="2"/>
      <c r="N461" s="2"/>
      <c r="O461" s="2"/>
      <c r="P461" s="2"/>
      <c r="Q461" s="2"/>
    </row>
    <row r="462" spans="1:17" ht="15.75" x14ac:dyDescent="0.25">
      <c r="A462" s="202"/>
      <c r="B462" s="192"/>
      <c r="C462" s="221"/>
      <c r="D462" s="4">
        <v>2022</v>
      </c>
      <c r="E462" s="28" t="e">
        <f>'Отчет за 2019'!#REF!-#REF!</f>
        <v>#REF!</v>
      </c>
      <c r="F462" s="28" t="e">
        <f>'Отчет за 2019'!#REF!-#REF!</f>
        <v>#REF!</v>
      </c>
      <c r="G462" s="28" t="e">
        <f>'Отчет за 2019'!#REF!-#REF!</f>
        <v>#REF!</v>
      </c>
      <c r="H462" s="28" t="e">
        <f>'Отчет за 2019'!#REF!-#REF!</f>
        <v>#REF!</v>
      </c>
      <c r="I462" s="28" t="e">
        <f>'Отчет за 2019'!#REF!-#REF!</f>
        <v>#REF!</v>
      </c>
      <c r="J462" s="27"/>
      <c r="K462" s="2"/>
      <c r="L462" s="2"/>
      <c r="M462" s="2"/>
      <c r="N462" s="2"/>
      <c r="O462" s="2"/>
      <c r="P462" s="2"/>
      <c r="Q462" s="2"/>
    </row>
    <row r="463" spans="1:17" ht="15.75" x14ac:dyDescent="0.25">
      <c r="A463" s="202"/>
      <c r="B463" s="192"/>
      <c r="C463" s="221"/>
      <c r="D463" s="4">
        <v>2023</v>
      </c>
      <c r="E463" s="28" t="e">
        <f>'Отчет за 2019'!#REF!-#REF!</f>
        <v>#REF!</v>
      </c>
      <c r="F463" s="28" t="e">
        <f>'Отчет за 2019'!#REF!-#REF!</f>
        <v>#REF!</v>
      </c>
      <c r="G463" s="28" t="e">
        <f>'Отчет за 2019'!#REF!-#REF!</f>
        <v>#REF!</v>
      </c>
      <c r="H463" s="28" t="e">
        <f>'Отчет за 2019'!#REF!-#REF!</f>
        <v>#REF!</v>
      </c>
      <c r="I463" s="28" t="e">
        <f>'Отчет за 2019'!#REF!-#REF!</f>
        <v>#REF!</v>
      </c>
      <c r="J463" s="27"/>
      <c r="K463" s="2"/>
      <c r="L463" s="2"/>
      <c r="M463" s="2"/>
      <c r="N463" s="2"/>
      <c r="O463" s="2"/>
      <c r="P463" s="2"/>
      <c r="Q463" s="2"/>
    </row>
    <row r="464" spans="1:17" ht="15.75" x14ac:dyDescent="0.25">
      <c r="A464" s="202"/>
      <c r="B464" s="192"/>
      <c r="C464" s="221"/>
      <c r="D464" s="4" t="s">
        <v>26</v>
      </c>
      <c r="E464" s="28" t="e">
        <f>'Отчет за 2019'!#REF!-#REF!</f>
        <v>#REF!</v>
      </c>
      <c r="F464" s="28" t="e">
        <f>'Отчет за 2019'!#REF!-#REF!</f>
        <v>#REF!</v>
      </c>
      <c r="G464" s="28" t="e">
        <f>'Отчет за 2019'!#REF!-#REF!</f>
        <v>#REF!</v>
      </c>
      <c r="H464" s="28" t="e">
        <f>'Отчет за 2019'!#REF!-#REF!</f>
        <v>#REF!</v>
      </c>
      <c r="I464" s="28" t="e">
        <f>'Отчет за 2019'!#REF!-#REF!</f>
        <v>#REF!</v>
      </c>
      <c r="J464" s="27"/>
      <c r="K464" s="2"/>
      <c r="L464" s="2"/>
      <c r="M464" s="2"/>
      <c r="N464" s="2"/>
      <c r="O464" s="2"/>
      <c r="P464" s="2"/>
      <c r="Q464" s="2"/>
    </row>
    <row r="465" spans="1:17" ht="16.5" thickBot="1" x14ac:dyDescent="0.3">
      <c r="A465" s="203"/>
      <c r="B465" s="251"/>
      <c r="C465" s="239"/>
      <c r="D465" s="14" t="s">
        <v>27</v>
      </c>
      <c r="E465" s="28" t="e">
        <f>'Отчет за 2019'!K83-#REF!</f>
        <v>#REF!</v>
      </c>
      <c r="F465" s="28" t="e">
        <f>'Отчет за 2019'!L83-#REF!</f>
        <v>#REF!</v>
      </c>
      <c r="G465" s="28" t="e">
        <f>'Отчет за 2019'!M83-#REF!</f>
        <v>#REF!</v>
      </c>
      <c r="H465" s="28" t="e">
        <f>'Отчет за 2019'!N83-#REF!</f>
        <v>#REF!</v>
      </c>
      <c r="I465" s="28" t="e">
        <f>'Отчет за 2019'!O83-#REF!</f>
        <v>#REF!</v>
      </c>
      <c r="J465" s="27"/>
      <c r="K465" s="2"/>
      <c r="L465" s="2"/>
      <c r="M465" s="2"/>
      <c r="N465" s="2"/>
      <c r="O465" s="2"/>
      <c r="P465" s="2"/>
      <c r="Q465" s="2"/>
    </row>
    <row r="466" spans="1:17" ht="16.5" thickBot="1" x14ac:dyDescent="0.3">
      <c r="A466" s="252" t="s">
        <v>104</v>
      </c>
      <c r="B466" s="253"/>
      <c r="C466" s="253"/>
      <c r="D466" s="253"/>
      <c r="E466" s="253"/>
      <c r="F466" s="253"/>
      <c r="G466" s="253"/>
      <c r="H466" s="253"/>
      <c r="I466" s="370"/>
      <c r="J466" s="27"/>
      <c r="K466" s="2"/>
      <c r="L466" s="2"/>
      <c r="M466" s="2"/>
      <c r="N466" s="2"/>
      <c r="O466" s="2"/>
      <c r="P466" s="2"/>
      <c r="Q466" s="2"/>
    </row>
    <row r="467" spans="1:17" ht="15.75" x14ac:dyDescent="0.25">
      <c r="A467" s="196">
        <v>4</v>
      </c>
      <c r="B467" s="205" t="s">
        <v>159</v>
      </c>
      <c r="C467" s="220" t="s">
        <v>23</v>
      </c>
      <c r="D467" s="20">
        <v>2019</v>
      </c>
      <c r="E467" s="28" t="e">
        <f>'Отчет за 2019'!#REF!-#REF!</f>
        <v>#REF!</v>
      </c>
      <c r="F467" s="28" t="e">
        <f>'Отчет за 2019'!#REF!-#REF!</f>
        <v>#REF!</v>
      </c>
      <c r="G467" s="28" t="e">
        <f>'Отчет за 2019'!#REF!-#REF!</f>
        <v>#REF!</v>
      </c>
      <c r="H467" s="28" t="e">
        <f>'Отчет за 2019'!#REF!-#REF!</f>
        <v>#REF!</v>
      </c>
      <c r="I467" s="28" t="e">
        <f>'Отчет за 2019'!#REF!-#REF!</f>
        <v>#REF!</v>
      </c>
      <c r="J467" s="27"/>
      <c r="K467" s="2"/>
      <c r="L467" s="2"/>
      <c r="M467" s="2"/>
      <c r="N467" s="2"/>
      <c r="O467" s="2"/>
      <c r="P467" s="2"/>
      <c r="Q467" s="2"/>
    </row>
    <row r="468" spans="1:17" ht="15.75" x14ac:dyDescent="0.25">
      <c r="A468" s="190"/>
      <c r="B468" s="206"/>
      <c r="C468" s="221"/>
      <c r="D468" s="21">
        <v>2020</v>
      </c>
      <c r="E468" s="28" t="e">
        <f>'Отчет за 2019'!#REF!-#REF!</f>
        <v>#REF!</v>
      </c>
      <c r="F468" s="28" t="e">
        <f>'Отчет за 2019'!#REF!-#REF!</f>
        <v>#REF!</v>
      </c>
      <c r="G468" s="28" t="e">
        <f>'Отчет за 2019'!#REF!-#REF!</f>
        <v>#REF!</v>
      </c>
      <c r="H468" s="28" t="e">
        <f>'Отчет за 2019'!#REF!-#REF!</f>
        <v>#REF!</v>
      </c>
      <c r="I468" s="28" t="e">
        <f>'Отчет за 2019'!#REF!-#REF!</f>
        <v>#REF!</v>
      </c>
      <c r="J468" s="27"/>
      <c r="K468" s="2"/>
      <c r="L468" s="2"/>
      <c r="M468" s="2"/>
      <c r="N468" s="2"/>
      <c r="O468" s="2"/>
      <c r="P468" s="2"/>
      <c r="Q468" s="2"/>
    </row>
    <row r="469" spans="1:17" ht="15.75" x14ac:dyDescent="0.25">
      <c r="A469" s="190"/>
      <c r="B469" s="206"/>
      <c r="C469" s="221"/>
      <c r="D469" s="21">
        <v>2021</v>
      </c>
      <c r="E469" s="28" t="e">
        <f>'Отчет за 2019'!#REF!-#REF!</f>
        <v>#REF!</v>
      </c>
      <c r="F469" s="28" t="e">
        <f>'Отчет за 2019'!#REF!-#REF!</f>
        <v>#REF!</v>
      </c>
      <c r="G469" s="28" t="e">
        <f>'Отчет за 2019'!#REF!-#REF!</f>
        <v>#REF!</v>
      </c>
      <c r="H469" s="28" t="e">
        <f>'Отчет за 2019'!#REF!-#REF!</f>
        <v>#REF!</v>
      </c>
      <c r="I469" s="28" t="e">
        <f>'Отчет за 2019'!#REF!-#REF!</f>
        <v>#REF!</v>
      </c>
      <c r="J469" s="27"/>
      <c r="K469" s="2"/>
      <c r="L469" s="2"/>
      <c r="M469" s="2"/>
      <c r="N469" s="2"/>
      <c r="O469" s="2"/>
      <c r="P469" s="2"/>
      <c r="Q469" s="2"/>
    </row>
    <row r="470" spans="1:17" ht="15.75" x14ac:dyDescent="0.25">
      <c r="A470" s="190"/>
      <c r="B470" s="206"/>
      <c r="C470" s="221"/>
      <c r="D470" s="21">
        <v>2022</v>
      </c>
      <c r="E470" s="28" t="e">
        <f>'Отчет за 2019'!#REF!-#REF!</f>
        <v>#REF!</v>
      </c>
      <c r="F470" s="28" t="e">
        <f>'Отчет за 2019'!#REF!-#REF!</f>
        <v>#REF!</v>
      </c>
      <c r="G470" s="28" t="e">
        <f>'Отчет за 2019'!#REF!-#REF!</f>
        <v>#REF!</v>
      </c>
      <c r="H470" s="28" t="e">
        <f>'Отчет за 2019'!#REF!-#REF!</f>
        <v>#REF!</v>
      </c>
      <c r="I470" s="28" t="e">
        <f>'Отчет за 2019'!#REF!-#REF!</f>
        <v>#REF!</v>
      </c>
      <c r="J470" s="27"/>
      <c r="K470" s="2"/>
      <c r="L470" s="2"/>
      <c r="M470" s="2"/>
      <c r="N470" s="2"/>
      <c r="O470" s="2"/>
      <c r="P470" s="2"/>
      <c r="Q470" s="2"/>
    </row>
    <row r="471" spans="1:17" ht="15.75" x14ac:dyDescent="0.25">
      <c r="A471" s="190"/>
      <c r="B471" s="206"/>
      <c r="C471" s="221"/>
      <c r="D471" s="21">
        <v>2023</v>
      </c>
      <c r="E471" s="28" t="e">
        <f>'Отчет за 2019'!#REF!-#REF!</f>
        <v>#REF!</v>
      </c>
      <c r="F471" s="28" t="e">
        <f>'Отчет за 2019'!#REF!-#REF!</f>
        <v>#REF!</v>
      </c>
      <c r="G471" s="28" t="e">
        <f>'Отчет за 2019'!#REF!-#REF!</f>
        <v>#REF!</v>
      </c>
      <c r="H471" s="28" t="e">
        <f>'Отчет за 2019'!#REF!-#REF!</f>
        <v>#REF!</v>
      </c>
      <c r="I471" s="28" t="e">
        <f>'Отчет за 2019'!#REF!-#REF!</f>
        <v>#REF!</v>
      </c>
      <c r="J471" s="27"/>
      <c r="K471" s="2"/>
      <c r="L471" s="2"/>
      <c r="M471" s="2"/>
      <c r="N471" s="2"/>
      <c r="O471" s="2"/>
      <c r="P471" s="2"/>
      <c r="Q471" s="2"/>
    </row>
    <row r="472" spans="1:17" ht="15.75" x14ac:dyDescent="0.25">
      <c r="A472" s="190"/>
      <c r="B472" s="206"/>
      <c r="C472" s="221"/>
      <c r="D472" s="21" t="s">
        <v>26</v>
      </c>
      <c r="E472" s="28" t="e">
        <f>'Отчет за 2019'!K84-#REF!</f>
        <v>#REF!</v>
      </c>
      <c r="F472" s="28" t="e">
        <f>'Отчет за 2019'!L84-#REF!</f>
        <v>#REF!</v>
      </c>
      <c r="G472" s="28" t="e">
        <f>'Отчет за 2019'!M84-#REF!</f>
        <v>#REF!</v>
      </c>
      <c r="H472" s="28" t="e">
        <f>'Отчет за 2019'!N84-#REF!</f>
        <v>#REF!</v>
      </c>
      <c r="I472" s="28" t="e">
        <f>'Отчет за 2019'!O84-#REF!</f>
        <v>#REF!</v>
      </c>
      <c r="J472" s="27"/>
      <c r="K472" s="2"/>
      <c r="L472" s="2"/>
      <c r="M472" s="2"/>
      <c r="N472" s="2"/>
      <c r="O472" s="2"/>
      <c r="P472" s="2"/>
      <c r="Q472" s="2"/>
    </row>
    <row r="473" spans="1:17" ht="16.5" thickBot="1" x14ac:dyDescent="0.3">
      <c r="A473" s="238"/>
      <c r="B473" s="207"/>
      <c r="C473" s="239"/>
      <c r="D473" s="22" t="s">
        <v>27</v>
      </c>
      <c r="E473" s="28" t="e">
        <f>'Отчет за 2019'!#REF!-#REF!</f>
        <v>#REF!</v>
      </c>
      <c r="F473" s="28" t="e">
        <f>'Отчет за 2019'!#REF!-#REF!</f>
        <v>#REF!</v>
      </c>
      <c r="G473" s="28" t="e">
        <f>'Отчет за 2019'!#REF!-#REF!</f>
        <v>#REF!</v>
      </c>
      <c r="H473" s="28" t="e">
        <f>'Отчет за 2019'!#REF!-#REF!</f>
        <v>#REF!</v>
      </c>
      <c r="I473" s="28" t="e">
        <f>'Отчет за 2019'!#REF!-#REF!</f>
        <v>#REF!</v>
      </c>
      <c r="J473" s="27"/>
      <c r="K473" s="2"/>
      <c r="L473" s="2"/>
      <c r="M473" s="2"/>
      <c r="N473" s="2"/>
      <c r="O473" s="2"/>
      <c r="P473" s="2"/>
      <c r="Q473" s="2"/>
    </row>
    <row r="474" spans="1:17" ht="15.75" x14ac:dyDescent="0.25">
      <c r="A474" s="196" t="s">
        <v>13</v>
      </c>
      <c r="B474" s="205" t="s">
        <v>160</v>
      </c>
      <c r="C474" s="220" t="s">
        <v>23</v>
      </c>
      <c r="D474" s="20">
        <v>2019</v>
      </c>
      <c r="E474" s="28" t="e">
        <f>'Отчет за 2019'!#REF!-#REF!</f>
        <v>#REF!</v>
      </c>
      <c r="F474" s="28" t="e">
        <f>'Отчет за 2019'!#REF!-#REF!</f>
        <v>#REF!</v>
      </c>
      <c r="G474" s="28" t="e">
        <f>'Отчет за 2019'!#REF!-#REF!</f>
        <v>#REF!</v>
      </c>
      <c r="H474" s="28" t="e">
        <f>'Отчет за 2019'!#REF!-#REF!</f>
        <v>#REF!</v>
      </c>
      <c r="I474" s="28" t="e">
        <f>'Отчет за 2019'!#REF!-#REF!</f>
        <v>#REF!</v>
      </c>
      <c r="J474" s="27"/>
      <c r="K474" s="2"/>
      <c r="L474" s="2"/>
      <c r="M474" s="2"/>
      <c r="N474" s="2"/>
      <c r="O474" s="2"/>
      <c r="P474" s="2"/>
      <c r="Q474" s="2"/>
    </row>
    <row r="475" spans="1:17" ht="15.75" x14ac:dyDescent="0.25">
      <c r="A475" s="190"/>
      <c r="B475" s="206"/>
      <c r="C475" s="221"/>
      <c r="D475" s="21">
        <v>2020</v>
      </c>
      <c r="E475" s="28" t="e">
        <f>'Отчет за 2019'!#REF!-#REF!</f>
        <v>#REF!</v>
      </c>
      <c r="F475" s="28" t="e">
        <f>'Отчет за 2019'!#REF!-#REF!</f>
        <v>#REF!</v>
      </c>
      <c r="G475" s="28" t="e">
        <f>'Отчет за 2019'!#REF!-#REF!</f>
        <v>#REF!</v>
      </c>
      <c r="H475" s="28" t="e">
        <f>'Отчет за 2019'!#REF!-#REF!</f>
        <v>#REF!</v>
      </c>
      <c r="I475" s="28" t="e">
        <f>'Отчет за 2019'!#REF!-#REF!</f>
        <v>#REF!</v>
      </c>
      <c r="J475" s="27"/>
      <c r="K475" s="2"/>
      <c r="L475" s="2"/>
      <c r="M475" s="2"/>
      <c r="N475" s="2"/>
      <c r="O475" s="2"/>
      <c r="P475" s="2"/>
      <c r="Q475" s="2"/>
    </row>
    <row r="476" spans="1:17" ht="15.75" x14ac:dyDescent="0.25">
      <c r="A476" s="190"/>
      <c r="B476" s="206"/>
      <c r="C476" s="221"/>
      <c r="D476" s="21">
        <v>2021</v>
      </c>
      <c r="E476" s="28" t="e">
        <f>'Отчет за 2019'!#REF!-#REF!</f>
        <v>#REF!</v>
      </c>
      <c r="F476" s="28" t="e">
        <f>'Отчет за 2019'!#REF!-#REF!</f>
        <v>#REF!</v>
      </c>
      <c r="G476" s="28" t="e">
        <f>'Отчет за 2019'!#REF!-#REF!</f>
        <v>#REF!</v>
      </c>
      <c r="H476" s="28" t="e">
        <f>'Отчет за 2019'!#REF!-#REF!</f>
        <v>#REF!</v>
      </c>
      <c r="I476" s="28" t="e">
        <f>'Отчет за 2019'!#REF!-#REF!</f>
        <v>#REF!</v>
      </c>
      <c r="J476" s="27"/>
      <c r="K476" s="2"/>
      <c r="L476" s="2"/>
      <c r="M476" s="2"/>
      <c r="N476" s="2"/>
      <c r="O476" s="2"/>
      <c r="P476" s="2"/>
      <c r="Q476" s="2"/>
    </row>
    <row r="477" spans="1:17" ht="15.75" x14ac:dyDescent="0.25">
      <c r="A477" s="190"/>
      <c r="B477" s="206"/>
      <c r="C477" s="221"/>
      <c r="D477" s="21">
        <v>2022</v>
      </c>
      <c r="E477" s="28" t="e">
        <f>'Отчет за 2019'!#REF!-#REF!</f>
        <v>#REF!</v>
      </c>
      <c r="F477" s="28" t="e">
        <f>'Отчет за 2019'!#REF!-#REF!</f>
        <v>#REF!</v>
      </c>
      <c r="G477" s="28" t="e">
        <f>'Отчет за 2019'!#REF!-#REF!</f>
        <v>#REF!</v>
      </c>
      <c r="H477" s="28" t="e">
        <f>'Отчет за 2019'!#REF!-#REF!</f>
        <v>#REF!</v>
      </c>
      <c r="I477" s="28" t="e">
        <f>'Отчет за 2019'!#REF!-#REF!</f>
        <v>#REF!</v>
      </c>
      <c r="J477" s="27"/>
      <c r="K477" s="2"/>
      <c r="L477" s="2"/>
      <c r="M477" s="2"/>
      <c r="N477" s="2"/>
      <c r="O477" s="2"/>
      <c r="P477" s="2"/>
      <c r="Q477" s="2"/>
    </row>
    <row r="478" spans="1:17" ht="15.75" x14ac:dyDescent="0.25">
      <c r="A478" s="190"/>
      <c r="B478" s="206"/>
      <c r="C478" s="221"/>
      <c r="D478" s="21">
        <v>2023</v>
      </c>
      <c r="E478" s="28" t="e">
        <f>'Отчет за 2019'!#REF!-#REF!</f>
        <v>#REF!</v>
      </c>
      <c r="F478" s="28" t="e">
        <f>'Отчет за 2019'!#REF!-#REF!</f>
        <v>#REF!</v>
      </c>
      <c r="G478" s="28" t="e">
        <f>'Отчет за 2019'!#REF!-#REF!</f>
        <v>#REF!</v>
      </c>
      <c r="H478" s="28" t="e">
        <f>'Отчет за 2019'!#REF!-#REF!</f>
        <v>#REF!</v>
      </c>
      <c r="I478" s="28" t="e">
        <f>'Отчет за 2019'!#REF!-#REF!</f>
        <v>#REF!</v>
      </c>
      <c r="J478" s="27"/>
      <c r="K478" s="2"/>
      <c r="L478" s="2"/>
      <c r="M478" s="2"/>
      <c r="N478" s="2"/>
      <c r="O478" s="2"/>
      <c r="P478" s="2"/>
      <c r="Q478" s="2"/>
    </row>
    <row r="479" spans="1:17" ht="15.75" x14ac:dyDescent="0.25">
      <c r="A479" s="190"/>
      <c r="B479" s="206"/>
      <c r="C479" s="221"/>
      <c r="D479" s="21" t="s">
        <v>26</v>
      </c>
      <c r="E479" s="28" t="e">
        <f>'Отчет за 2019'!K85-#REF!</f>
        <v>#REF!</v>
      </c>
      <c r="F479" s="28" t="e">
        <f>'Отчет за 2019'!L85-#REF!</f>
        <v>#REF!</v>
      </c>
      <c r="G479" s="28" t="e">
        <f>'Отчет за 2019'!M85-#REF!</f>
        <v>#REF!</v>
      </c>
      <c r="H479" s="28" t="e">
        <f>'Отчет за 2019'!N85-#REF!</f>
        <v>#REF!</v>
      </c>
      <c r="I479" s="28" t="e">
        <f>'Отчет за 2019'!O85-#REF!</f>
        <v>#REF!</v>
      </c>
      <c r="J479" s="27"/>
      <c r="K479" s="2"/>
      <c r="L479" s="2"/>
      <c r="M479" s="2"/>
      <c r="N479" s="2"/>
      <c r="O479" s="2"/>
      <c r="P479" s="2"/>
      <c r="Q479" s="2"/>
    </row>
    <row r="480" spans="1:17" ht="16.5" thickBot="1" x14ac:dyDescent="0.3">
      <c r="A480" s="238"/>
      <c r="B480" s="207"/>
      <c r="C480" s="239"/>
      <c r="D480" s="22" t="s">
        <v>27</v>
      </c>
      <c r="E480" s="28" t="e">
        <f>'Отчет за 2019'!#REF!-#REF!</f>
        <v>#REF!</v>
      </c>
      <c r="F480" s="28" t="e">
        <f>'Отчет за 2019'!#REF!-#REF!</f>
        <v>#REF!</v>
      </c>
      <c r="G480" s="28" t="e">
        <f>'Отчет за 2019'!#REF!-#REF!</f>
        <v>#REF!</v>
      </c>
      <c r="H480" s="28" t="e">
        <f>'Отчет за 2019'!#REF!-#REF!</f>
        <v>#REF!</v>
      </c>
      <c r="I480" s="28" t="e">
        <f>'Отчет за 2019'!#REF!-#REF!</f>
        <v>#REF!</v>
      </c>
      <c r="J480" s="27"/>
      <c r="K480" s="2"/>
      <c r="L480" s="2"/>
      <c r="M480" s="2"/>
      <c r="N480" s="2"/>
      <c r="O480" s="2"/>
      <c r="P480" s="2"/>
      <c r="Q480" s="2"/>
    </row>
    <row r="481" spans="1:17" ht="15.75" x14ac:dyDescent="0.25">
      <c r="A481" s="201" t="s">
        <v>157</v>
      </c>
      <c r="B481" s="174" t="s">
        <v>161</v>
      </c>
      <c r="C481" s="220" t="s">
        <v>23</v>
      </c>
      <c r="D481" s="20">
        <v>2019</v>
      </c>
      <c r="E481" s="28" t="e">
        <f>'Отчет за 2019'!#REF!-#REF!</f>
        <v>#REF!</v>
      </c>
      <c r="F481" s="28" t="e">
        <f>'Отчет за 2019'!#REF!-#REF!</f>
        <v>#REF!</v>
      </c>
      <c r="G481" s="28" t="e">
        <f>'Отчет за 2019'!#REF!-#REF!</f>
        <v>#REF!</v>
      </c>
      <c r="H481" s="28" t="e">
        <f>'Отчет за 2019'!#REF!-#REF!</f>
        <v>#REF!</v>
      </c>
      <c r="I481" s="28" t="e">
        <f>'Отчет за 2019'!#REF!-#REF!</f>
        <v>#REF!</v>
      </c>
      <c r="J481" s="27"/>
      <c r="K481" s="2"/>
      <c r="L481" s="2"/>
      <c r="M481" s="2"/>
      <c r="N481" s="2"/>
      <c r="O481" s="2"/>
      <c r="P481" s="2"/>
      <c r="Q481" s="2"/>
    </row>
    <row r="482" spans="1:17" ht="15.75" x14ac:dyDescent="0.25">
      <c r="A482" s="202"/>
      <c r="B482" s="175"/>
      <c r="C482" s="221"/>
      <c r="D482" s="21">
        <v>2020</v>
      </c>
      <c r="E482" s="28" t="e">
        <f>'Отчет за 2019'!#REF!-#REF!</f>
        <v>#REF!</v>
      </c>
      <c r="F482" s="28" t="e">
        <f>'Отчет за 2019'!#REF!-#REF!</f>
        <v>#REF!</v>
      </c>
      <c r="G482" s="28" t="e">
        <f>'Отчет за 2019'!#REF!-#REF!</f>
        <v>#REF!</v>
      </c>
      <c r="H482" s="28" t="e">
        <f>'Отчет за 2019'!#REF!-#REF!</f>
        <v>#REF!</v>
      </c>
      <c r="I482" s="28" t="e">
        <f>'Отчет за 2019'!#REF!-#REF!</f>
        <v>#REF!</v>
      </c>
      <c r="J482" s="27"/>
      <c r="K482" s="2"/>
      <c r="L482" s="2"/>
      <c r="M482" s="2"/>
      <c r="N482" s="2"/>
      <c r="O482" s="2"/>
      <c r="P482" s="2"/>
      <c r="Q482" s="2"/>
    </row>
    <row r="483" spans="1:17" ht="15.75" x14ac:dyDescent="0.25">
      <c r="A483" s="202"/>
      <c r="B483" s="175"/>
      <c r="C483" s="221"/>
      <c r="D483" s="21">
        <v>2021</v>
      </c>
      <c r="E483" s="28" t="e">
        <f>'Отчет за 2019'!#REF!-#REF!</f>
        <v>#REF!</v>
      </c>
      <c r="F483" s="28" t="e">
        <f>'Отчет за 2019'!#REF!-#REF!</f>
        <v>#REF!</v>
      </c>
      <c r="G483" s="28" t="e">
        <f>'Отчет за 2019'!#REF!-#REF!</f>
        <v>#REF!</v>
      </c>
      <c r="H483" s="28" t="e">
        <f>'Отчет за 2019'!#REF!-#REF!</f>
        <v>#REF!</v>
      </c>
      <c r="I483" s="28" t="e">
        <f>'Отчет за 2019'!#REF!-#REF!</f>
        <v>#REF!</v>
      </c>
      <c r="J483" s="27"/>
      <c r="K483" s="2"/>
      <c r="L483" s="2"/>
      <c r="M483" s="2"/>
      <c r="N483" s="2"/>
      <c r="O483" s="2"/>
      <c r="P483" s="2"/>
      <c r="Q483" s="2"/>
    </row>
    <row r="484" spans="1:17" ht="15.75" x14ac:dyDescent="0.25">
      <c r="A484" s="202"/>
      <c r="B484" s="175"/>
      <c r="C484" s="221"/>
      <c r="D484" s="21">
        <v>2022</v>
      </c>
      <c r="E484" s="28" t="e">
        <f>'Отчет за 2019'!#REF!-#REF!</f>
        <v>#REF!</v>
      </c>
      <c r="F484" s="28" t="e">
        <f>'Отчет за 2019'!#REF!-#REF!</f>
        <v>#REF!</v>
      </c>
      <c r="G484" s="28" t="e">
        <f>'Отчет за 2019'!#REF!-#REF!</f>
        <v>#REF!</v>
      </c>
      <c r="H484" s="28" t="e">
        <f>'Отчет за 2019'!#REF!-#REF!</f>
        <v>#REF!</v>
      </c>
      <c r="I484" s="28" t="e">
        <f>'Отчет за 2019'!#REF!-#REF!</f>
        <v>#REF!</v>
      </c>
      <c r="J484" s="27"/>
      <c r="K484" s="2"/>
      <c r="L484" s="2"/>
      <c r="M484" s="2"/>
      <c r="N484" s="2"/>
      <c r="O484" s="2"/>
      <c r="P484" s="2"/>
      <c r="Q484" s="2"/>
    </row>
    <row r="485" spans="1:17" ht="15.75" x14ac:dyDescent="0.25">
      <c r="A485" s="202"/>
      <c r="B485" s="175"/>
      <c r="C485" s="221"/>
      <c r="D485" s="21">
        <v>2023</v>
      </c>
      <c r="E485" s="28" t="e">
        <f>'Отчет за 2019'!#REF!-#REF!</f>
        <v>#REF!</v>
      </c>
      <c r="F485" s="28" t="e">
        <f>'Отчет за 2019'!#REF!-#REF!</f>
        <v>#REF!</v>
      </c>
      <c r="G485" s="28" t="e">
        <f>'Отчет за 2019'!#REF!-#REF!</f>
        <v>#REF!</v>
      </c>
      <c r="H485" s="28" t="e">
        <f>'Отчет за 2019'!#REF!-#REF!</f>
        <v>#REF!</v>
      </c>
      <c r="I485" s="28" t="e">
        <f>'Отчет за 2019'!#REF!-#REF!</f>
        <v>#REF!</v>
      </c>
      <c r="J485" s="27"/>
      <c r="K485" s="2"/>
      <c r="L485" s="2"/>
      <c r="M485" s="2"/>
      <c r="N485" s="2"/>
      <c r="O485" s="2"/>
      <c r="P485" s="2"/>
      <c r="Q485" s="2"/>
    </row>
    <row r="486" spans="1:17" ht="15.75" x14ac:dyDescent="0.25">
      <c r="A486" s="202"/>
      <c r="B486" s="175"/>
      <c r="C486" s="221"/>
      <c r="D486" s="21" t="s">
        <v>26</v>
      </c>
      <c r="E486" s="28" t="e">
        <f>'Отчет за 2019'!K86-#REF!</f>
        <v>#REF!</v>
      </c>
      <c r="F486" s="28" t="e">
        <f>'Отчет за 2019'!L86-#REF!</f>
        <v>#REF!</v>
      </c>
      <c r="G486" s="28" t="e">
        <f>'Отчет за 2019'!M86-#REF!</f>
        <v>#REF!</v>
      </c>
      <c r="H486" s="28" t="e">
        <f>'Отчет за 2019'!N86-#REF!</f>
        <v>#REF!</v>
      </c>
      <c r="I486" s="28" t="e">
        <f>'Отчет за 2019'!O86-#REF!</f>
        <v>#REF!</v>
      </c>
      <c r="J486" s="27"/>
      <c r="K486" s="2"/>
      <c r="L486" s="2"/>
      <c r="M486" s="2"/>
      <c r="N486" s="2"/>
      <c r="O486" s="2"/>
      <c r="P486" s="2"/>
      <c r="Q486" s="2"/>
    </row>
    <row r="487" spans="1:17" ht="16.5" thickBot="1" x14ac:dyDescent="0.3">
      <c r="A487" s="203"/>
      <c r="B487" s="204"/>
      <c r="C487" s="239"/>
      <c r="D487" s="22" t="s">
        <v>27</v>
      </c>
      <c r="E487" s="28" t="e">
        <f>'Отчет за 2019'!K88-#REF!</f>
        <v>#REF!</v>
      </c>
      <c r="F487" s="28" t="e">
        <f>'Отчет за 2019'!L88-#REF!</f>
        <v>#REF!</v>
      </c>
      <c r="G487" s="28" t="e">
        <f>'Отчет за 2019'!M88-#REF!</f>
        <v>#REF!</v>
      </c>
      <c r="H487" s="28" t="e">
        <f>'Отчет за 2019'!N88-#REF!</f>
        <v>#REF!</v>
      </c>
      <c r="I487" s="28" t="e">
        <f>'Отчет за 2019'!O88-#REF!</f>
        <v>#REF!</v>
      </c>
      <c r="J487" s="27"/>
      <c r="K487" s="2"/>
      <c r="L487" s="2"/>
      <c r="M487" s="2"/>
      <c r="N487" s="2"/>
      <c r="O487" s="2"/>
      <c r="P487" s="2"/>
      <c r="Q487" s="2"/>
    </row>
    <row r="488" spans="1:17" ht="15.75" x14ac:dyDescent="0.25">
      <c r="A488" s="201" t="s">
        <v>158</v>
      </c>
      <c r="B488" s="174" t="s">
        <v>162</v>
      </c>
      <c r="C488" s="220" t="s">
        <v>23</v>
      </c>
      <c r="D488" s="20">
        <v>2019</v>
      </c>
      <c r="E488" s="28" t="e">
        <f>'Отчет за 2019'!#REF!-#REF!</f>
        <v>#REF!</v>
      </c>
      <c r="F488" s="28" t="e">
        <f>'Отчет за 2019'!#REF!-#REF!</f>
        <v>#REF!</v>
      </c>
      <c r="G488" s="28" t="e">
        <f>'Отчет за 2019'!#REF!-#REF!</f>
        <v>#REF!</v>
      </c>
      <c r="H488" s="28" t="e">
        <f>'Отчет за 2019'!#REF!-#REF!</f>
        <v>#REF!</v>
      </c>
      <c r="I488" s="28" t="e">
        <f>'Отчет за 2019'!#REF!-#REF!</f>
        <v>#REF!</v>
      </c>
      <c r="J488" s="27"/>
      <c r="K488" s="2"/>
      <c r="L488" s="2"/>
      <c r="M488" s="2"/>
      <c r="N488" s="2"/>
      <c r="O488" s="2"/>
      <c r="P488" s="2"/>
      <c r="Q488" s="2"/>
    </row>
    <row r="489" spans="1:17" ht="15.75" x14ac:dyDescent="0.25">
      <c r="A489" s="202"/>
      <c r="B489" s="175"/>
      <c r="C489" s="221"/>
      <c r="D489" s="21">
        <v>2020</v>
      </c>
      <c r="E489" s="28" t="e">
        <f>'Отчет за 2019'!#REF!-#REF!</f>
        <v>#REF!</v>
      </c>
      <c r="F489" s="28" t="e">
        <f>'Отчет за 2019'!#REF!-#REF!</f>
        <v>#REF!</v>
      </c>
      <c r="G489" s="28" t="e">
        <f>'Отчет за 2019'!#REF!-#REF!</f>
        <v>#REF!</v>
      </c>
      <c r="H489" s="28" t="e">
        <f>'Отчет за 2019'!#REF!-#REF!</f>
        <v>#REF!</v>
      </c>
      <c r="I489" s="28" t="e">
        <f>'Отчет за 2019'!#REF!-#REF!</f>
        <v>#REF!</v>
      </c>
      <c r="J489" s="27"/>
      <c r="K489" s="2"/>
      <c r="L489" s="2"/>
      <c r="M489" s="2"/>
      <c r="N489" s="2"/>
      <c r="O489" s="2"/>
      <c r="P489" s="2"/>
      <c r="Q489" s="2"/>
    </row>
    <row r="490" spans="1:17" ht="15.75" x14ac:dyDescent="0.25">
      <c r="A490" s="202"/>
      <c r="B490" s="175"/>
      <c r="C490" s="221"/>
      <c r="D490" s="21">
        <v>2021</v>
      </c>
      <c r="E490" s="28" t="e">
        <f>'Отчет за 2019'!#REF!-#REF!</f>
        <v>#REF!</v>
      </c>
      <c r="F490" s="28" t="e">
        <f>'Отчет за 2019'!#REF!-#REF!</f>
        <v>#REF!</v>
      </c>
      <c r="G490" s="28" t="e">
        <f>'Отчет за 2019'!#REF!-#REF!</f>
        <v>#REF!</v>
      </c>
      <c r="H490" s="28" t="e">
        <f>'Отчет за 2019'!#REF!-#REF!</f>
        <v>#REF!</v>
      </c>
      <c r="I490" s="28" t="e">
        <f>'Отчет за 2019'!#REF!-#REF!</f>
        <v>#REF!</v>
      </c>
      <c r="J490" s="27"/>
      <c r="K490" s="2"/>
      <c r="L490" s="2"/>
      <c r="M490" s="2"/>
      <c r="N490" s="2"/>
      <c r="O490" s="2"/>
      <c r="P490" s="2"/>
      <c r="Q490" s="2"/>
    </row>
    <row r="491" spans="1:17" ht="15.75" x14ac:dyDescent="0.25">
      <c r="A491" s="202"/>
      <c r="B491" s="175"/>
      <c r="C491" s="221"/>
      <c r="D491" s="21">
        <v>2022</v>
      </c>
      <c r="E491" s="28" t="e">
        <f>'Отчет за 2019'!#REF!-#REF!</f>
        <v>#REF!</v>
      </c>
      <c r="F491" s="28" t="e">
        <f>'Отчет за 2019'!#REF!-#REF!</f>
        <v>#REF!</v>
      </c>
      <c r="G491" s="28" t="e">
        <f>'Отчет за 2019'!#REF!-#REF!</f>
        <v>#REF!</v>
      </c>
      <c r="H491" s="28" t="e">
        <f>'Отчет за 2019'!#REF!-#REF!</f>
        <v>#REF!</v>
      </c>
      <c r="I491" s="28" t="e">
        <f>'Отчет за 2019'!#REF!-#REF!</f>
        <v>#REF!</v>
      </c>
      <c r="J491" s="27"/>
      <c r="K491" s="2"/>
      <c r="L491" s="2"/>
      <c r="M491" s="2"/>
      <c r="N491" s="2"/>
      <c r="O491" s="2"/>
      <c r="P491" s="2"/>
      <c r="Q491" s="2"/>
    </row>
    <row r="492" spans="1:17" ht="15.75" x14ac:dyDescent="0.25">
      <c r="A492" s="202"/>
      <c r="B492" s="175"/>
      <c r="C492" s="221"/>
      <c r="D492" s="21">
        <v>2023</v>
      </c>
      <c r="E492" s="28" t="e">
        <f>'Отчет за 2019'!#REF!-#REF!</f>
        <v>#REF!</v>
      </c>
      <c r="F492" s="28" t="e">
        <f>'Отчет за 2019'!#REF!-#REF!</f>
        <v>#REF!</v>
      </c>
      <c r="G492" s="28" t="e">
        <f>'Отчет за 2019'!#REF!-#REF!</f>
        <v>#REF!</v>
      </c>
      <c r="H492" s="28" t="e">
        <f>'Отчет за 2019'!#REF!-#REF!</f>
        <v>#REF!</v>
      </c>
      <c r="I492" s="28" t="e">
        <f>'Отчет за 2019'!#REF!-#REF!</f>
        <v>#REF!</v>
      </c>
      <c r="J492" s="27"/>
      <c r="K492" s="2"/>
      <c r="L492" s="2"/>
      <c r="M492" s="2"/>
      <c r="N492" s="2"/>
      <c r="O492" s="2"/>
      <c r="P492" s="2"/>
      <c r="Q492" s="2"/>
    </row>
    <row r="493" spans="1:17" ht="15.75" x14ac:dyDescent="0.25">
      <c r="A493" s="202"/>
      <c r="B493" s="175"/>
      <c r="C493" s="221"/>
      <c r="D493" s="21" t="s">
        <v>26</v>
      </c>
      <c r="E493" s="28" t="e">
        <f>'Отчет за 2019'!#REF!-#REF!</f>
        <v>#REF!</v>
      </c>
      <c r="F493" s="28" t="e">
        <f>'Отчет за 2019'!#REF!-#REF!</f>
        <v>#REF!</v>
      </c>
      <c r="G493" s="28" t="e">
        <f>'Отчет за 2019'!#REF!-#REF!</f>
        <v>#REF!</v>
      </c>
      <c r="H493" s="28" t="e">
        <f>'Отчет за 2019'!#REF!-#REF!</f>
        <v>#REF!</v>
      </c>
      <c r="I493" s="28" t="e">
        <f>'Отчет за 2019'!#REF!-#REF!</f>
        <v>#REF!</v>
      </c>
      <c r="J493" s="27"/>
      <c r="K493" s="2"/>
      <c r="L493" s="2"/>
      <c r="M493" s="2"/>
      <c r="N493" s="2"/>
      <c r="O493" s="2"/>
      <c r="P493" s="2"/>
      <c r="Q493" s="2"/>
    </row>
    <row r="494" spans="1:17" ht="16.5" thickBot="1" x14ac:dyDescent="0.3">
      <c r="A494" s="203"/>
      <c r="B494" s="204"/>
      <c r="C494" s="239"/>
      <c r="D494" s="22" t="s">
        <v>27</v>
      </c>
      <c r="E494" s="28" t="e">
        <f>'Отчет за 2019'!#REF!-#REF!</f>
        <v>#REF!</v>
      </c>
      <c r="F494" s="28" t="e">
        <f>'Отчет за 2019'!#REF!-#REF!</f>
        <v>#REF!</v>
      </c>
      <c r="G494" s="28" t="e">
        <f>'Отчет за 2019'!#REF!-#REF!</f>
        <v>#REF!</v>
      </c>
      <c r="H494" s="28" t="e">
        <f>'Отчет за 2019'!#REF!-#REF!</f>
        <v>#REF!</v>
      </c>
      <c r="I494" s="28" t="e">
        <f>'Отчет за 2019'!#REF!-#REF!</f>
        <v>#REF!</v>
      </c>
      <c r="J494" s="27"/>
      <c r="K494" s="2"/>
      <c r="L494" s="2"/>
      <c r="M494" s="2"/>
      <c r="N494" s="2"/>
      <c r="O494" s="2"/>
      <c r="P494" s="2"/>
      <c r="Q494" s="2"/>
    </row>
    <row r="495" spans="1:17" ht="15.75" x14ac:dyDescent="0.25">
      <c r="A495" s="196" t="s">
        <v>14</v>
      </c>
      <c r="B495" s="220" t="s">
        <v>163</v>
      </c>
      <c r="C495" s="220" t="s">
        <v>23</v>
      </c>
      <c r="D495" s="20">
        <v>2019</v>
      </c>
      <c r="E495" s="28" t="e">
        <f>'Отчет за 2019'!#REF!-#REF!</f>
        <v>#REF!</v>
      </c>
      <c r="F495" s="28" t="e">
        <f>'Отчет за 2019'!#REF!-#REF!</f>
        <v>#REF!</v>
      </c>
      <c r="G495" s="28" t="e">
        <f>'Отчет за 2019'!#REF!-#REF!</f>
        <v>#REF!</v>
      </c>
      <c r="H495" s="28" t="e">
        <f>'Отчет за 2019'!#REF!-#REF!</f>
        <v>#REF!</v>
      </c>
      <c r="I495" s="28" t="e">
        <f>'Отчет за 2019'!#REF!-#REF!</f>
        <v>#REF!</v>
      </c>
      <c r="J495" s="27"/>
      <c r="K495" s="2"/>
      <c r="L495" s="2"/>
      <c r="M495" s="2"/>
      <c r="N495" s="2"/>
      <c r="O495" s="2"/>
      <c r="P495" s="2"/>
      <c r="Q495" s="2"/>
    </row>
    <row r="496" spans="1:17" ht="15.75" x14ac:dyDescent="0.25">
      <c r="A496" s="190"/>
      <c r="B496" s="221"/>
      <c r="C496" s="221"/>
      <c r="D496" s="21">
        <v>2020</v>
      </c>
      <c r="E496" s="28" t="e">
        <f>'Отчет за 2019'!#REF!-#REF!</f>
        <v>#REF!</v>
      </c>
      <c r="F496" s="28" t="e">
        <f>'Отчет за 2019'!#REF!-#REF!</f>
        <v>#REF!</v>
      </c>
      <c r="G496" s="28" t="e">
        <f>'Отчет за 2019'!#REF!-#REF!</f>
        <v>#REF!</v>
      </c>
      <c r="H496" s="28" t="e">
        <f>'Отчет за 2019'!#REF!-#REF!</f>
        <v>#REF!</v>
      </c>
      <c r="I496" s="28" t="e">
        <f>'Отчет за 2019'!#REF!-#REF!</f>
        <v>#REF!</v>
      </c>
      <c r="J496" s="27"/>
      <c r="K496" s="2"/>
      <c r="L496" s="2"/>
      <c r="M496" s="2"/>
      <c r="N496" s="2"/>
      <c r="O496" s="2"/>
      <c r="P496" s="2"/>
      <c r="Q496" s="2"/>
    </row>
    <row r="497" spans="1:17" ht="15.75" x14ac:dyDescent="0.25">
      <c r="A497" s="190"/>
      <c r="B497" s="221"/>
      <c r="C497" s="221"/>
      <c r="D497" s="21">
        <v>2021</v>
      </c>
      <c r="E497" s="28" t="e">
        <f>'Отчет за 2019'!#REF!-#REF!</f>
        <v>#REF!</v>
      </c>
      <c r="F497" s="28" t="e">
        <f>'Отчет за 2019'!#REF!-#REF!</f>
        <v>#REF!</v>
      </c>
      <c r="G497" s="28" t="e">
        <f>'Отчет за 2019'!#REF!-#REF!</f>
        <v>#REF!</v>
      </c>
      <c r="H497" s="28" t="e">
        <f>'Отчет за 2019'!#REF!-#REF!</f>
        <v>#REF!</v>
      </c>
      <c r="I497" s="28" t="e">
        <f>'Отчет за 2019'!#REF!-#REF!</f>
        <v>#REF!</v>
      </c>
      <c r="J497" s="27"/>
      <c r="K497" s="2"/>
      <c r="L497" s="2"/>
      <c r="M497" s="2"/>
      <c r="N497" s="2"/>
      <c r="O497" s="2"/>
      <c r="P497" s="2"/>
      <c r="Q497" s="2"/>
    </row>
    <row r="498" spans="1:17" ht="15.75" x14ac:dyDescent="0.25">
      <c r="A498" s="190"/>
      <c r="B498" s="221"/>
      <c r="C498" s="221"/>
      <c r="D498" s="21">
        <v>2022</v>
      </c>
      <c r="E498" s="28" t="e">
        <f>'Отчет за 2019'!#REF!-#REF!</f>
        <v>#REF!</v>
      </c>
      <c r="F498" s="28" t="e">
        <f>'Отчет за 2019'!#REF!-#REF!</f>
        <v>#REF!</v>
      </c>
      <c r="G498" s="28" t="e">
        <f>'Отчет за 2019'!#REF!-#REF!</f>
        <v>#REF!</v>
      </c>
      <c r="H498" s="28" t="e">
        <f>'Отчет за 2019'!#REF!-#REF!</f>
        <v>#REF!</v>
      </c>
      <c r="I498" s="28" t="e">
        <f>'Отчет за 2019'!#REF!-#REF!</f>
        <v>#REF!</v>
      </c>
      <c r="J498" s="27"/>
      <c r="K498" s="2"/>
      <c r="L498" s="2"/>
      <c r="M498" s="2"/>
      <c r="N498" s="2"/>
      <c r="O498" s="2"/>
      <c r="P498" s="2"/>
      <c r="Q498" s="2"/>
    </row>
    <row r="499" spans="1:17" ht="15.75" x14ac:dyDescent="0.25">
      <c r="A499" s="190"/>
      <c r="B499" s="221"/>
      <c r="C499" s="221"/>
      <c r="D499" s="21">
        <v>2023</v>
      </c>
      <c r="E499" s="28" t="e">
        <f>'Отчет за 2019'!#REF!-#REF!</f>
        <v>#REF!</v>
      </c>
      <c r="F499" s="28" t="e">
        <f>'Отчет за 2019'!#REF!-#REF!</f>
        <v>#REF!</v>
      </c>
      <c r="G499" s="28" t="e">
        <f>'Отчет за 2019'!#REF!-#REF!</f>
        <v>#REF!</v>
      </c>
      <c r="H499" s="28" t="e">
        <f>'Отчет за 2019'!#REF!-#REF!</f>
        <v>#REF!</v>
      </c>
      <c r="I499" s="28" t="e">
        <f>'Отчет за 2019'!#REF!-#REF!</f>
        <v>#REF!</v>
      </c>
      <c r="J499" s="27"/>
      <c r="K499" s="2"/>
      <c r="L499" s="2"/>
      <c r="M499" s="2"/>
      <c r="N499" s="2"/>
      <c r="O499" s="2"/>
      <c r="P499" s="2"/>
      <c r="Q499" s="2"/>
    </row>
    <row r="500" spans="1:17" ht="15.75" x14ac:dyDescent="0.25">
      <c r="A500" s="190"/>
      <c r="B500" s="221"/>
      <c r="C500" s="221"/>
      <c r="D500" s="21" t="s">
        <v>26</v>
      </c>
      <c r="E500" s="28" t="e">
        <f>'Отчет за 2019'!#REF!-#REF!</f>
        <v>#REF!</v>
      </c>
      <c r="F500" s="28" t="e">
        <f>'Отчет за 2019'!#REF!-#REF!</f>
        <v>#REF!</v>
      </c>
      <c r="G500" s="28" t="e">
        <f>'Отчет за 2019'!#REF!-#REF!</f>
        <v>#REF!</v>
      </c>
      <c r="H500" s="28" t="e">
        <f>'Отчет за 2019'!#REF!-#REF!</f>
        <v>#REF!</v>
      </c>
      <c r="I500" s="28" t="e">
        <f>'Отчет за 2019'!#REF!-#REF!</f>
        <v>#REF!</v>
      </c>
      <c r="J500" s="27"/>
      <c r="K500" s="2"/>
      <c r="L500" s="2"/>
      <c r="M500" s="2"/>
      <c r="N500" s="2"/>
      <c r="O500" s="2"/>
      <c r="P500" s="2"/>
      <c r="Q500" s="2"/>
    </row>
    <row r="501" spans="1:17" ht="16.5" thickBot="1" x14ac:dyDescent="0.3">
      <c r="A501" s="238"/>
      <c r="B501" s="239"/>
      <c r="C501" s="239"/>
      <c r="D501" s="22" t="s">
        <v>27</v>
      </c>
      <c r="E501" s="28" t="e">
        <f>'Отчет за 2019'!K89-#REF!</f>
        <v>#REF!</v>
      </c>
      <c r="F501" s="28" t="e">
        <f>'Отчет за 2019'!L89-#REF!</f>
        <v>#REF!</v>
      </c>
      <c r="G501" s="28" t="e">
        <f>'Отчет за 2019'!M89-#REF!</f>
        <v>#REF!</v>
      </c>
      <c r="H501" s="28" t="e">
        <f>'Отчет за 2019'!N89-#REF!</f>
        <v>#REF!</v>
      </c>
      <c r="I501" s="28" t="e">
        <f>'Отчет за 2019'!O89-#REF!</f>
        <v>#REF!</v>
      </c>
      <c r="J501" s="27"/>
      <c r="K501" s="2"/>
      <c r="L501" s="2"/>
      <c r="M501" s="2"/>
      <c r="N501" s="2"/>
      <c r="O501" s="2"/>
      <c r="P501" s="2"/>
      <c r="Q501" s="2"/>
    </row>
    <row r="502" spans="1:17" ht="15.75" x14ac:dyDescent="0.25">
      <c r="A502" s="196" t="s">
        <v>105</v>
      </c>
      <c r="B502" s="240" t="s">
        <v>164</v>
      </c>
      <c r="C502" s="220" t="s">
        <v>23</v>
      </c>
      <c r="D502" s="20">
        <v>2019</v>
      </c>
      <c r="E502" s="28" t="e">
        <f>'Отчет за 2019'!#REF!-#REF!</f>
        <v>#REF!</v>
      </c>
      <c r="F502" s="28" t="e">
        <f>'Отчет за 2019'!#REF!-#REF!</f>
        <v>#REF!</v>
      </c>
      <c r="G502" s="28" t="e">
        <f>'Отчет за 2019'!#REF!-#REF!</f>
        <v>#REF!</v>
      </c>
      <c r="H502" s="28" t="e">
        <f>'Отчет за 2019'!#REF!-#REF!</f>
        <v>#REF!</v>
      </c>
      <c r="I502" s="28" t="e">
        <f>'Отчет за 2019'!#REF!-#REF!</f>
        <v>#REF!</v>
      </c>
      <c r="J502" s="27"/>
      <c r="K502" s="2"/>
      <c r="L502" s="2"/>
      <c r="M502" s="2"/>
      <c r="N502" s="2"/>
      <c r="O502" s="2"/>
      <c r="P502" s="2"/>
      <c r="Q502" s="2"/>
    </row>
    <row r="503" spans="1:17" ht="15.75" x14ac:dyDescent="0.25">
      <c r="A503" s="190"/>
      <c r="B503" s="234"/>
      <c r="C503" s="221"/>
      <c r="D503" s="21">
        <v>2020</v>
      </c>
      <c r="E503" s="28" t="e">
        <f>'Отчет за 2019'!#REF!-#REF!</f>
        <v>#REF!</v>
      </c>
      <c r="F503" s="28" t="e">
        <f>'Отчет за 2019'!#REF!-#REF!</f>
        <v>#REF!</v>
      </c>
      <c r="G503" s="28" t="e">
        <f>'Отчет за 2019'!#REF!-#REF!</f>
        <v>#REF!</v>
      </c>
      <c r="H503" s="28" t="e">
        <f>'Отчет за 2019'!#REF!-#REF!</f>
        <v>#REF!</v>
      </c>
      <c r="I503" s="28" t="e">
        <f>'Отчет за 2019'!#REF!-#REF!</f>
        <v>#REF!</v>
      </c>
      <c r="J503" s="27"/>
      <c r="K503" s="2"/>
      <c r="L503" s="2"/>
      <c r="M503" s="2"/>
      <c r="N503" s="2"/>
      <c r="O503" s="2"/>
      <c r="P503" s="2"/>
      <c r="Q503" s="2"/>
    </row>
    <row r="504" spans="1:17" ht="15.75" x14ac:dyDescent="0.25">
      <c r="A504" s="190"/>
      <c r="B504" s="234"/>
      <c r="C504" s="221"/>
      <c r="D504" s="21">
        <v>2021</v>
      </c>
      <c r="E504" s="28" t="e">
        <f>'Отчет за 2019'!#REF!-#REF!</f>
        <v>#REF!</v>
      </c>
      <c r="F504" s="28" t="e">
        <f>'Отчет за 2019'!#REF!-#REF!</f>
        <v>#REF!</v>
      </c>
      <c r="G504" s="28" t="e">
        <f>'Отчет за 2019'!#REF!-#REF!</f>
        <v>#REF!</v>
      </c>
      <c r="H504" s="28" t="e">
        <f>'Отчет за 2019'!#REF!-#REF!</f>
        <v>#REF!</v>
      </c>
      <c r="I504" s="28" t="e">
        <f>'Отчет за 2019'!#REF!-#REF!</f>
        <v>#REF!</v>
      </c>
      <c r="J504" s="27"/>
      <c r="K504" s="2"/>
      <c r="L504" s="2"/>
      <c r="M504" s="2"/>
      <c r="N504" s="2"/>
      <c r="O504" s="2"/>
      <c r="P504" s="2"/>
      <c r="Q504" s="2"/>
    </row>
    <row r="505" spans="1:17" ht="15.75" x14ac:dyDescent="0.25">
      <c r="A505" s="190"/>
      <c r="B505" s="234"/>
      <c r="C505" s="221"/>
      <c r="D505" s="21">
        <v>2022</v>
      </c>
      <c r="E505" s="28" t="e">
        <f>'Отчет за 2019'!#REF!-#REF!</f>
        <v>#REF!</v>
      </c>
      <c r="F505" s="28" t="e">
        <f>'Отчет за 2019'!#REF!-#REF!</f>
        <v>#REF!</v>
      </c>
      <c r="G505" s="28" t="e">
        <f>'Отчет за 2019'!#REF!-#REF!</f>
        <v>#REF!</v>
      </c>
      <c r="H505" s="28" t="e">
        <f>'Отчет за 2019'!#REF!-#REF!</f>
        <v>#REF!</v>
      </c>
      <c r="I505" s="28" t="e">
        <f>'Отчет за 2019'!#REF!-#REF!</f>
        <v>#REF!</v>
      </c>
      <c r="J505" s="27"/>
      <c r="K505" s="2"/>
      <c r="L505" s="2"/>
      <c r="M505" s="2"/>
      <c r="N505" s="2"/>
      <c r="O505" s="2"/>
      <c r="P505" s="2"/>
      <c r="Q505" s="2"/>
    </row>
    <row r="506" spans="1:17" ht="15.75" x14ac:dyDescent="0.25">
      <c r="A506" s="190"/>
      <c r="B506" s="234"/>
      <c r="C506" s="221"/>
      <c r="D506" s="21">
        <v>2023</v>
      </c>
      <c r="E506" s="28" t="e">
        <f>'Отчет за 2019'!#REF!-#REF!</f>
        <v>#REF!</v>
      </c>
      <c r="F506" s="28" t="e">
        <f>'Отчет за 2019'!#REF!-#REF!</f>
        <v>#REF!</v>
      </c>
      <c r="G506" s="28" t="e">
        <f>'Отчет за 2019'!#REF!-#REF!</f>
        <v>#REF!</v>
      </c>
      <c r="H506" s="28" t="e">
        <f>'Отчет за 2019'!#REF!-#REF!</f>
        <v>#REF!</v>
      </c>
      <c r="I506" s="28" t="e">
        <f>'Отчет за 2019'!#REF!-#REF!</f>
        <v>#REF!</v>
      </c>
      <c r="J506" s="27"/>
      <c r="K506" s="2"/>
      <c r="L506" s="2"/>
      <c r="M506" s="2"/>
      <c r="N506" s="2"/>
      <c r="O506" s="2"/>
      <c r="P506" s="2"/>
      <c r="Q506" s="2"/>
    </row>
    <row r="507" spans="1:17" x14ac:dyDescent="0.25">
      <c r="A507" s="190"/>
      <c r="B507" s="234"/>
      <c r="C507" s="221"/>
      <c r="D507" s="21" t="s">
        <v>26</v>
      </c>
      <c r="E507" s="28" t="e">
        <f>'Отчет за 2019'!#REF!-#REF!</f>
        <v>#REF!</v>
      </c>
      <c r="F507" s="28" t="e">
        <f>'Отчет за 2019'!#REF!-#REF!</f>
        <v>#REF!</v>
      </c>
      <c r="G507" s="28" t="e">
        <f>'Отчет за 2019'!#REF!-#REF!</f>
        <v>#REF!</v>
      </c>
      <c r="H507" s="28" t="e">
        <f>'Отчет за 2019'!#REF!-#REF!</f>
        <v>#REF!</v>
      </c>
      <c r="I507" s="28" t="e">
        <f>'Отчет за 2019'!#REF!-#REF!</f>
        <v>#REF!</v>
      </c>
    </row>
    <row r="508" spans="1:17" ht="15.75" thickBot="1" x14ac:dyDescent="0.3">
      <c r="A508" s="238"/>
      <c r="B508" s="235"/>
      <c r="C508" s="239"/>
      <c r="D508" s="22" t="s">
        <v>27</v>
      </c>
      <c r="E508" s="28" t="e">
        <f>'Отчет за 2019'!K90-#REF!</f>
        <v>#REF!</v>
      </c>
      <c r="F508" s="28" t="e">
        <f>'Отчет за 2019'!L90-#REF!</f>
        <v>#REF!</v>
      </c>
      <c r="G508" s="28" t="e">
        <f>'Отчет за 2019'!M90-#REF!</f>
        <v>#REF!</v>
      </c>
      <c r="H508" s="28" t="e">
        <f>'Отчет за 2019'!N90-#REF!</f>
        <v>#REF!</v>
      </c>
      <c r="I508" s="28" t="e">
        <f>'Отчет за 2019'!O90-#REF!</f>
        <v>#REF!</v>
      </c>
    </row>
    <row r="510" spans="1:17" x14ac:dyDescent="0.25">
      <c r="A510" s="246" t="s">
        <v>180</v>
      </c>
      <c r="B510" s="247"/>
      <c r="C510" s="247"/>
      <c r="D510" s="247"/>
      <c r="E510" s="247"/>
      <c r="F510" s="247"/>
      <c r="G510" s="247"/>
      <c r="H510" s="247"/>
      <c r="I510" s="247"/>
    </row>
    <row r="511" spans="1:17" x14ac:dyDescent="0.25">
      <c r="A511" s="247"/>
      <c r="B511" s="247"/>
      <c r="C511" s="247"/>
      <c r="D511" s="247"/>
      <c r="E511" s="247"/>
      <c r="F511" s="247"/>
      <c r="G511" s="247"/>
      <c r="H511" s="247"/>
      <c r="I511" s="247"/>
    </row>
    <row r="512" spans="1:17" x14ac:dyDescent="0.25">
      <c r="A512" s="247"/>
      <c r="B512" s="247"/>
      <c r="C512" s="247"/>
      <c r="D512" s="247"/>
      <c r="E512" s="247"/>
      <c r="F512" s="247"/>
      <c r="G512" s="247"/>
      <c r="H512" s="247"/>
      <c r="I512" s="247"/>
    </row>
    <row r="513" spans="1:9" ht="18.75" x14ac:dyDescent="0.3">
      <c r="A513" s="248" t="s">
        <v>178</v>
      </c>
      <c r="B513" s="249"/>
    </row>
    <row r="514" spans="1:9" x14ac:dyDescent="0.25">
      <c r="A514" s="244" t="s">
        <v>179</v>
      </c>
      <c r="B514" s="245"/>
      <c r="C514" s="245"/>
      <c r="D514" s="245"/>
      <c r="E514" s="245"/>
      <c r="F514" s="245"/>
      <c r="G514" s="245"/>
      <c r="H514" s="245"/>
      <c r="I514" s="245"/>
    </row>
    <row r="515" spans="1:9" x14ac:dyDescent="0.25">
      <c r="A515" s="245"/>
      <c r="B515" s="245"/>
      <c r="C515" s="245"/>
      <c r="D515" s="245"/>
      <c r="E515" s="245"/>
      <c r="F515" s="245"/>
      <c r="G515" s="245"/>
      <c r="H515" s="245"/>
      <c r="I515" s="245"/>
    </row>
    <row r="516" spans="1:9" x14ac:dyDescent="0.25">
      <c r="A516" s="245"/>
      <c r="B516" s="245"/>
      <c r="C516" s="245"/>
      <c r="D516" s="245"/>
      <c r="E516" s="245"/>
      <c r="F516" s="245"/>
      <c r="G516" s="245"/>
      <c r="H516" s="245"/>
      <c r="I516" s="245"/>
    </row>
    <row r="517" spans="1:9" x14ac:dyDescent="0.25">
      <c r="A517" s="245"/>
      <c r="B517" s="245"/>
      <c r="C517" s="245"/>
      <c r="D517" s="245"/>
      <c r="E517" s="245"/>
      <c r="F517" s="245"/>
      <c r="G517" s="245"/>
      <c r="H517" s="245"/>
      <c r="I517" s="245"/>
    </row>
  </sheetData>
  <mergeCells count="234">
    <mergeCell ref="A502:A508"/>
    <mergeCell ref="B502:B508"/>
    <mergeCell ref="C502:C508"/>
    <mergeCell ref="A510:I512"/>
    <mergeCell ref="A513:B513"/>
    <mergeCell ref="A514:I517"/>
    <mergeCell ref="A488:A494"/>
    <mergeCell ref="B488:B494"/>
    <mergeCell ref="C488:C494"/>
    <mergeCell ref="A495:A501"/>
    <mergeCell ref="B495:B501"/>
    <mergeCell ref="C495:C501"/>
    <mergeCell ref="A474:A480"/>
    <mergeCell ref="B474:B480"/>
    <mergeCell ref="C474:C480"/>
    <mergeCell ref="A481:A487"/>
    <mergeCell ref="B481:B487"/>
    <mergeCell ref="C481:C487"/>
    <mergeCell ref="C452:C458"/>
    <mergeCell ref="A459:A465"/>
    <mergeCell ref="B459:B465"/>
    <mergeCell ref="C459:C465"/>
    <mergeCell ref="A466:I466"/>
    <mergeCell ref="A467:A473"/>
    <mergeCell ref="B467:B473"/>
    <mergeCell ref="C467:C473"/>
    <mergeCell ref="A438:A444"/>
    <mergeCell ref="B438:B444"/>
    <mergeCell ref="A445:A451"/>
    <mergeCell ref="B445:B451"/>
    <mergeCell ref="A452:A458"/>
    <mergeCell ref="B452:B458"/>
    <mergeCell ref="A417:A423"/>
    <mergeCell ref="B417:B423"/>
    <mergeCell ref="A424:A430"/>
    <mergeCell ref="B424:B430"/>
    <mergeCell ref="A431:A437"/>
    <mergeCell ref="B431:B437"/>
    <mergeCell ref="A396:A402"/>
    <mergeCell ref="B396:B402"/>
    <mergeCell ref="A403:A409"/>
    <mergeCell ref="B403:B409"/>
    <mergeCell ref="A410:A416"/>
    <mergeCell ref="B410:B416"/>
    <mergeCell ref="A375:A381"/>
    <mergeCell ref="B375:B381"/>
    <mergeCell ref="A382:A388"/>
    <mergeCell ref="B382:B388"/>
    <mergeCell ref="A389:A395"/>
    <mergeCell ref="B389:B395"/>
    <mergeCell ref="A354:A360"/>
    <mergeCell ref="B354:B360"/>
    <mergeCell ref="A361:A367"/>
    <mergeCell ref="B361:B367"/>
    <mergeCell ref="A368:A374"/>
    <mergeCell ref="B368:B374"/>
    <mergeCell ref="A333:A339"/>
    <mergeCell ref="B333:B339"/>
    <mergeCell ref="A340:A346"/>
    <mergeCell ref="B340:B346"/>
    <mergeCell ref="A347:A353"/>
    <mergeCell ref="B347:B353"/>
    <mergeCell ref="A311:A317"/>
    <mergeCell ref="B311:B317"/>
    <mergeCell ref="C311:C317"/>
    <mergeCell ref="A319:A325"/>
    <mergeCell ref="B319:B325"/>
    <mergeCell ref="A326:A332"/>
    <mergeCell ref="B326:B332"/>
    <mergeCell ref="A297:A303"/>
    <mergeCell ref="B297:B303"/>
    <mergeCell ref="C297:C303"/>
    <mergeCell ref="J297:U297"/>
    <mergeCell ref="A304:A310"/>
    <mergeCell ref="B304:B310"/>
    <mergeCell ref="C304:C310"/>
    <mergeCell ref="J304:AB304"/>
    <mergeCell ref="J276:S276"/>
    <mergeCell ref="A283:A289"/>
    <mergeCell ref="B283:B289"/>
    <mergeCell ref="C283:C289"/>
    <mergeCell ref="A290:A296"/>
    <mergeCell ref="B290:B296"/>
    <mergeCell ref="C290:C296"/>
    <mergeCell ref="J290:S290"/>
    <mergeCell ref="A269:A275"/>
    <mergeCell ref="B269:B275"/>
    <mergeCell ref="C269:C275"/>
    <mergeCell ref="A276:A282"/>
    <mergeCell ref="B276:B282"/>
    <mergeCell ref="C276:C282"/>
    <mergeCell ref="A254:A260"/>
    <mergeCell ref="B254:B260"/>
    <mergeCell ref="C254:C260"/>
    <mergeCell ref="A261:I261"/>
    <mergeCell ref="A262:A268"/>
    <mergeCell ref="B262:B268"/>
    <mergeCell ref="C262:C268"/>
    <mergeCell ref="A240:A246"/>
    <mergeCell ref="B240:B246"/>
    <mergeCell ref="C240:C246"/>
    <mergeCell ref="A247:A253"/>
    <mergeCell ref="B247:B253"/>
    <mergeCell ref="C247:C253"/>
    <mergeCell ref="A226:A232"/>
    <mergeCell ref="B226:B232"/>
    <mergeCell ref="C226:C232"/>
    <mergeCell ref="A233:A239"/>
    <mergeCell ref="B233:B239"/>
    <mergeCell ref="C233:C239"/>
    <mergeCell ref="A212:A218"/>
    <mergeCell ref="B212:B218"/>
    <mergeCell ref="C212:C218"/>
    <mergeCell ref="A219:A225"/>
    <mergeCell ref="B219:B225"/>
    <mergeCell ref="C219:C225"/>
    <mergeCell ref="A198:A204"/>
    <mergeCell ref="B198:B204"/>
    <mergeCell ref="C198:C204"/>
    <mergeCell ref="A205:A211"/>
    <mergeCell ref="B205:B211"/>
    <mergeCell ref="C205:C211"/>
    <mergeCell ref="A184:A190"/>
    <mergeCell ref="B184:B190"/>
    <mergeCell ref="C184:C190"/>
    <mergeCell ref="A191:A197"/>
    <mergeCell ref="B191:B197"/>
    <mergeCell ref="C191:C197"/>
    <mergeCell ref="A170:A176"/>
    <mergeCell ref="B170:B176"/>
    <mergeCell ref="C170:C176"/>
    <mergeCell ref="A177:A183"/>
    <mergeCell ref="B177:B183"/>
    <mergeCell ref="C177:C183"/>
    <mergeCell ref="A156:A162"/>
    <mergeCell ref="B156:B162"/>
    <mergeCell ref="C156:C162"/>
    <mergeCell ref="J156:W156"/>
    <mergeCell ref="A163:A169"/>
    <mergeCell ref="B163:B169"/>
    <mergeCell ref="C163:C169"/>
    <mergeCell ref="A142:A148"/>
    <mergeCell ref="B142:B148"/>
    <mergeCell ref="C142:C148"/>
    <mergeCell ref="J142:N142"/>
    <mergeCell ref="A149:A155"/>
    <mergeCell ref="B149:B155"/>
    <mergeCell ref="C149:C155"/>
    <mergeCell ref="J149:Z149"/>
    <mergeCell ref="A128:A134"/>
    <mergeCell ref="B128:B134"/>
    <mergeCell ref="C128:C134"/>
    <mergeCell ref="J128:R128"/>
    <mergeCell ref="A135:A141"/>
    <mergeCell ref="B135:B141"/>
    <mergeCell ref="C135:C141"/>
    <mergeCell ref="J135:R135"/>
    <mergeCell ref="A114:A120"/>
    <mergeCell ref="B114:B120"/>
    <mergeCell ref="C114:C120"/>
    <mergeCell ref="J114:S114"/>
    <mergeCell ref="A121:A127"/>
    <mergeCell ref="B121:B127"/>
    <mergeCell ref="C121:C127"/>
    <mergeCell ref="J121:Q121"/>
    <mergeCell ref="J93:X93"/>
    <mergeCell ref="A100:A106"/>
    <mergeCell ref="B100:B106"/>
    <mergeCell ref="C100:C106"/>
    <mergeCell ref="J100:N100"/>
    <mergeCell ref="A107:A113"/>
    <mergeCell ref="B107:B113"/>
    <mergeCell ref="C107:C113"/>
    <mergeCell ref="J107:R107"/>
    <mergeCell ref="A86:A92"/>
    <mergeCell ref="B86:B92"/>
    <mergeCell ref="C86:C92"/>
    <mergeCell ref="A93:A99"/>
    <mergeCell ref="B93:B99"/>
    <mergeCell ref="C93:C99"/>
    <mergeCell ref="A72:A78"/>
    <mergeCell ref="B72:B78"/>
    <mergeCell ref="C72:C78"/>
    <mergeCell ref="A79:A85"/>
    <mergeCell ref="B79:B85"/>
    <mergeCell ref="C79:C85"/>
    <mergeCell ref="A58:A64"/>
    <mergeCell ref="B58:B64"/>
    <mergeCell ref="C58:C64"/>
    <mergeCell ref="J58:R58"/>
    <mergeCell ref="A65:A71"/>
    <mergeCell ref="B65:B71"/>
    <mergeCell ref="C65:C71"/>
    <mergeCell ref="J65:R65"/>
    <mergeCell ref="J37:M37"/>
    <mergeCell ref="A44:A50"/>
    <mergeCell ref="B44:B50"/>
    <mergeCell ref="C44:C50"/>
    <mergeCell ref="J44:M44"/>
    <mergeCell ref="A51:A57"/>
    <mergeCell ref="B51:B57"/>
    <mergeCell ref="C51:C57"/>
    <mergeCell ref="J51:V51"/>
    <mergeCell ref="A37:A43"/>
    <mergeCell ref="B37:B43"/>
    <mergeCell ref="C37:C43"/>
    <mergeCell ref="J29:Y29"/>
    <mergeCell ref="A31:A33"/>
    <mergeCell ref="B31:B33"/>
    <mergeCell ref="C31:C33"/>
    <mergeCell ref="J31:AA31"/>
    <mergeCell ref="A1:A3"/>
    <mergeCell ref="B1:B3"/>
    <mergeCell ref="C1:C3"/>
    <mergeCell ref="D1:D3"/>
    <mergeCell ref="E1:I1"/>
    <mergeCell ref="E2:E3"/>
    <mergeCell ref="F2:I2"/>
    <mergeCell ref="A34:A36"/>
    <mergeCell ref="B34:B36"/>
    <mergeCell ref="C34:C36"/>
    <mergeCell ref="A22:A28"/>
    <mergeCell ref="B22:B28"/>
    <mergeCell ref="C22:C28"/>
    <mergeCell ref="A7:A13"/>
    <mergeCell ref="B7:B13"/>
    <mergeCell ref="C7:C13"/>
    <mergeCell ref="A14:I14"/>
    <mergeCell ref="A15:A21"/>
    <mergeCell ref="B15:B21"/>
    <mergeCell ref="C15:C21"/>
    <mergeCell ref="A29:A30"/>
    <mergeCell ref="B29:B30"/>
    <mergeCell ref="C29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за 2019</vt:lpstr>
      <vt:lpstr>Изменения с примечанием</vt:lpstr>
      <vt:lpstr>Отчет за 2020</vt:lpstr>
      <vt:lpstr>Результативность Подпрограмм</vt:lpstr>
      <vt:lpstr>Изменения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2021-03-12T09:00:05Z</dcterms:modified>
</cp:coreProperties>
</file>