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2" i="1" l="1"/>
  <c r="F500" i="1" l="1"/>
  <c r="G500" i="1"/>
  <c r="H500" i="1"/>
  <c r="F501" i="1"/>
  <c r="G501" i="1"/>
  <c r="H501" i="1"/>
  <c r="F502" i="1"/>
  <c r="G502" i="1"/>
  <c r="H502" i="1"/>
  <c r="F503" i="1"/>
  <c r="G503" i="1"/>
  <c r="H503" i="1"/>
  <c r="F504" i="1"/>
  <c r="G504" i="1"/>
  <c r="H504" i="1"/>
  <c r="F505" i="1"/>
  <c r="G505" i="1"/>
  <c r="H505" i="1"/>
  <c r="F506" i="1"/>
  <c r="H506" i="1"/>
  <c r="E501" i="1"/>
  <c r="E502" i="1"/>
  <c r="E503" i="1"/>
  <c r="E504" i="1"/>
  <c r="E505" i="1"/>
  <c r="E506" i="1"/>
  <c r="E500" i="1"/>
  <c r="H515" i="1"/>
  <c r="G515" i="1"/>
  <c r="F515" i="1"/>
  <c r="E515" i="1"/>
  <c r="D514" i="1"/>
  <c r="D513" i="1"/>
  <c r="D512" i="1"/>
  <c r="D511" i="1"/>
  <c r="D510" i="1"/>
  <c r="D509" i="1"/>
  <c r="D508" i="1"/>
  <c r="F428" i="1"/>
  <c r="G428" i="1"/>
  <c r="H428" i="1"/>
  <c r="F429" i="1"/>
  <c r="G429" i="1"/>
  <c r="H429" i="1"/>
  <c r="F430" i="1"/>
  <c r="G430" i="1"/>
  <c r="H430" i="1"/>
  <c r="F431" i="1"/>
  <c r="G431" i="1"/>
  <c r="H431" i="1"/>
  <c r="F432" i="1"/>
  <c r="G432" i="1"/>
  <c r="H432" i="1"/>
  <c r="F433" i="1"/>
  <c r="G433" i="1"/>
  <c r="H433" i="1"/>
  <c r="F434" i="1"/>
  <c r="G434" i="1"/>
  <c r="H434" i="1"/>
  <c r="E429" i="1"/>
  <c r="E430" i="1"/>
  <c r="E431" i="1"/>
  <c r="E432" i="1"/>
  <c r="E433" i="1"/>
  <c r="E434" i="1"/>
  <c r="E428" i="1"/>
  <c r="H459" i="1"/>
  <c r="G459" i="1"/>
  <c r="F459" i="1"/>
  <c r="E459" i="1"/>
  <c r="D458" i="1"/>
  <c r="D457" i="1"/>
  <c r="D456" i="1"/>
  <c r="D455" i="1"/>
  <c r="D454" i="1"/>
  <c r="D453" i="1"/>
  <c r="D452" i="1"/>
  <c r="D515" i="1" l="1"/>
  <c r="D459" i="1"/>
  <c r="D796" i="1"/>
  <c r="D797" i="1"/>
  <c r="D798" i="1"/>
  <c r="D799" i="1"/>
  <c r="D800" i="1"/>
  <c r="D801" i="1"/>
  <c r="D802" i="1"/>
  <c r="G802" i="1"/>
  <c r="D803" i="1"/>
  <c r="E803" i="1"/>
  <c r="F803" i="1"/>
  <c r="G803" i="1"/>
  <c r="H803" i="1"/>
  <c r="G810" i="1"/>
  <c r="G811" i="1"/>
  <c r="G794" i="1"/>
  <c r="G786" i="1"/>
  <c r="E811" i="1"/>
  <c r="E795" i="1"/>
  <c r="E787" i="1"/>
  <c r="E779" i="1"/>
  <c r="F764" i="1"/>
  <c r="G764" i="1"/>
  <c r="H764" i="1"/>
  <c r="F765" i="1"/>
  <c r="H765" i="1"/>
  <c r="F766" i="1"/>
  <c r="H766" i="1"/>
  <c r="F767" i="1"/>
  <c r="H767" i="1"/>
  <c r="F768" i="1"/>
  <c r="H768" i="1"/>
  <c r="F769" i="1"/>
  <c r="H769" i="1"/>
  <c r="F770" i="1"/>
  <c r="H770" i="1"/>
  <c r="E765" i="1"/>
  <c r="E766" i="1"/>
  <c r="E767" i="1"/>
  <c r="E768" i="1"/>
  <c r="E769" i="1"/>
  <c r="E770" i="1"/>
  <c r="E764" i="1"/>
  <c r="H811" i="1"/>
  <c r="F811" i="1"/>
  <c r="D809" i="1"/>
  <c r="D808" i="1"/>
  <c r="D807" i="1"/>
  <c r="D806" i="1"/>
  <c r="D805" i="1"/>
  <c r="D804" i="1"/>
  <c r="G773" i="1"/>
  <c r="G765" i="1" s="1"/>
  <c r="F713" i="1"/>
  <c r="F714" i="1" s="1"/>
  <c r="F712" i="1"/>
  <c r="F711" i="1"/>
  <c r="F710" i="1"/>
  <c r="F709" i="1"/>
  <c r="G701" i="1"/>
  <c r="G702" i="1" s="1"/>
  <c r="G703" i="1" s="1"/>
  <c r="G704" i="1" s="1"/>
  <c r="G705" i="1" s="1"/>
  <c r="G706" i="1" s="1"/>
  <c r="G690" i="1"/>
  <c r="G691" i="1" s="1"/>
  <c r="G682" i="1"/>
  <c r="G662" i="1"/>
  <c r="G663" i="1" s="1"/>
  <c r="G664" i="1" s="1"/>
  <c r="G665" i="1" s="1"/>
  <c r="G666" i="1" s="1"/>
  <c r="G658" i="1"/>
  <c r="G646" i="1"/>
  <c r="G647" i="1" s="1"/>
  <c r="G648" i="1" s="1"/>
  <c r="G649" i="1" s="1"/>
  <c r="G650" i="1" s="1"/>
  <c r="G638" i="1"/>
  <c r="G639" i="1" s="1"/>
  <c r="G640" i="1" s="1"/>
  <c r="G641" i="1" s="1"/>
  <c r="G642" i="1" s="1"/>
  <c r="G774" i="1" l="1"/>
  <c r="G775" i="1" s="1"/>
  <c r="G776" i="1" s="1"/>
  <c r="G777" i="1" s="1"/>
  <c r="G778" i="1" s="1"/>
  <c r="G770" i="1" s="1"/>
  <c r="D810" i="1"/>
  <c r="D811" i="1"/>
  <c r="F412" i="1"/>
  <c r="G412" i="1"/>
  <c r="H412" i="1"/>
  <c r="F413" i="1"/>
  <c r="G413" i="1"/>
  <c r="H413" i="1"/>
  <c r="F414" i="1"/>
  <c r="G414" i="1"/>
  <c r="H414" i="1"/>
  <c r="F415" i="1"/>
  <c r="G415" i="1"/>
  <c r="H415" i="1"/>
  <c r="F416" i="1"/>
  <c r="G416" i="1"/>
  <c r="H416" i="1"/>
  <c r="F417" i="1"/>
  <c r="G417" i="1"/>
  <c r="H417" i="1"/>
  <c r="F418" i="1"/>
  <c r="G418" i="1"/>
  <c r="H418" i="1"/>
  <c r="E413" i="1"/>
  <c r="E414" i="1"/>
  <c r="E415" i="1"/>
  <c r="E416" i="1"/>
  <c r="E417" i="1"/>
  <c r="E418" i="1"/>
  <c r="E412" i="1"/>
  <c r="G768" i="1" l="1"/>
  <c r="G769" i="1"/>
  <c r="G767" i="1"/>
  <c r="G766" i="1"/>
  <c r="F324" i="1"/>
  <c r="G324" i="1"/>
  <c r="H324" i="1"/>
  <c r="F325" i="1"/>
  <c r="G325" i="1"/>
  <c r="H325" i="1"/>
  <c r="F326" i="1"/>
  <c r="G326" i="1"/>
  <c r="H326" i="1"/>
  <c r="F327" i="1"/>
  <c r="G327" i="1"/>
  <c r="H327" i="1"/>
  <c r="F328" i="1"/>
  <c r="G328" i="1"/>
  <c r="H328" i="1"/>
  <c r="F329" i="1"/>
  <c r="G329" i="1"/>
  <c r="H329" i="1"/>
  <c r="F330" i="1"/>
  <c r="G330" i="1"/>
  <c r="H330" i="1"/>
  <c r="E325" i="1"/>
  <c r="E326" i="1"/>
  <c r="E327" i="1"/>
  <c r="E328" i="1"/>
  <c r="E329" i="1"/>
  <c r="E330" i="1"/>
  <c r="E324" i="1"/>
  <c r="D44" i="1" l="1"/>
  <c r="E42" i="1"/>
  <c r="E41" i="1"/>
  <c r="E40" i="1"/>
  <c r="E39" i="1"/>
  <c r="E38" i="1"/>
  <c r="E37" i="1"/>
  <c r="E36" i="1"/>
  <c r="F42" i="1"/>
  <c r="F41" i="1"/>
  <c r="F40" i="1"/>
  <c r="F39" i="1"/>
  <c r="F38" i="1"/>
  <c r="F37" i="1"/>
  <c r="F36" i="1"/>
  <c r="G42" i="1"/>
  <c r="G41" i="1"/>
  <c r="G40" i="1"/>
  <c r="G39" i="1"/>
  <c r="G38" i="1"/>
  <c r="G37" i="1"/>
  <c r="G36" i="1"/>
  <c r="H37" i="1"/>
  <c r="H38" i="1"/>
  <c r="H39" i="1"/>
  <c r="H40" i="1"/>
  <c r="H41" i="1"/>
  <c r="H42" i="1"/>
  <c r="H36" i="1"/>
  <c r="H35" i="1"/>
  <c r="G35" i="1"/>
  <c r="F35" i="1"/>
  <c r="E35" i="1"/>
  <c r="K812" i="1"/>
  <c r="K813" i="1"/>
  <c r="K814" i="1"/>
  <c r="K815" i="1"/>
  <c r="K816" i="1"/>
  <c r="K817" i="1"/>
  <c r="K818" i="1"/>
  <c r="J813" i="1"/>
  <c r="J814" i="1"/>
  <c r="J815" i="1"/>
  <c r="J816" i="1"/>
  <c r="J817" i="1"/>
  <c r="J818" i="1"/>
  <c r="J812" i="1"/>
  <c r="K875" i="1"/>
  <c r="K867" i="1"/>
  <c r="K859" i="1"/>
  <c r="K851" i="1"/>
  <c r="K843" i="1"/>
  <c r="K835" i="1"/>
  <c r="K827" i="1"/>
  <c r="J827" i="1"/>
  <c r="J819" i="1" s="1"/>
  <c r="H875" i="1"/>
  <c r="H867" i="1"/>
  <c r="H859" i="1"/>
  <c r="H851" i="1"/>
  <c r="H843" i="1"/>
  <c r="H835" i="1"/>
  <c r="H827" i="1"/>
  <c r="E827" i="1"/>
  <c r="E875" i="1"/>
  <c r="E867" i="1"/>
  <c r="E859" i="1"/>
  <c r="E851" i="1"/>
  <c r="E843" i="1"/>
  <c r="E835" i="1"/>
  <c r="D36" i="1" l="1"/>
  <c r="K819" i="1"/>
  <c r="G875" i="1"/>
  <c r="F875" i="1"/>
  <c r="D874" i="1"/>
  <c r="D873" i="1"/>
  <c r="D872" i="1"/>
  <c r="D871" i="1"/>
  <c r="D870" i="1"/>
  <c r="D869" i="1"/>
  <c r="D868" i="1"/>
  <c r="G867" i="1"/>
  <c r="F867" i="1"/>
  <c r="D866" i="1"/>
  <c r="D865" i="1"/>
  <c r="D864" i="1"/>
  <c r="D863" i="1"/>
  <c r="D862" i="1"/>
  <c r="D861" i="1"/>
  <c r="D860" i="1"/>
  <c r="G859" i="1"/>
  <c r="F859" i="1"/>
  <c r="D858" i="1"/>
  <c r="D857" i="1"/>
  <c r="D856" i="1"/>
  <c r="D855" i="1"/>
  <c r="D854" i="1"/>
  <c r="D853" i="1"/>
  <c r="D852" i="1"/>
  <c r="F292" i="1"/>
  <c r="G292" i="1"/>
  <c r="H292" i="1"/>
  <c r="F293" i="1"/>
  <c r="G293" i="1"/>
  <c r="H293" i="1"/>
  <c r="F294" i="1"/>
  <c r="G294" i="1"/>
  <c r="H294" i="1"/>
  <c r="F295" i="1"/>
  <c r="G295" i="1"/>
  <c r="H295" i="1"/>
  <c r="F296" i="1"/>
  <c r="G296" i="1"/>
  <c r="H296" i="1"/>
  <c r="F297" i="1"/>
  <c r="G297" i="1"/>
  <c r="H297" i="1"/>
  <c r="F298" i="1"/>
  <c r="G298" i="1"/>
  <c r="H298" i="1"/>
  <c r="E293" i="1"/>
  <c r="E294" i="1"/>
  <c r="E295" i="1"/>
  <c r="E296" i="1"/>
  <c r="E297" i="1"/>
  <c r="E298" i="1"/>
  <c r="E292" i="1"/>
  <c r="D859" i="1" l="1"/>
  <c r="D875" i="1"/>
  <c r="D867" i="1"/>
  <c r="K10" i="1"/>
  <c r="K9" i="1"/>
  <c r="K8" i="1"/>
  <c r="K7" i="1"/>
  <c r="K6" i="1"/>
  <c r="K5" i="1"/>
  <c r="K4" i="1"/>
  <c r="J10" i="1"/>
  <c r="J9" i="1"/>
  <c r="J8" i="1"/>
  <c r="J7" i="1"/>
  <c r="J6" i="1"/>
  <c r="J5" i="1"/>
  <c r="J4" i="1"/>
  <c r="K11" i="1" l="1"/>
  <c r="J11" i="1"/>
  <c r="E812" i="1"/>
  <c r="G851" i="1"/>
  <c r="F851" i="1"/>
  <c r="D850" i="1"/>
  <c r="D849" i="1"/>
  <c r="D848" i="1"/>
  <c r="D847" i="1"/>
  <c r="D846" i="1"/>
  <c r="D845" i="1"/>
  <c r="D844" i="1"/>
  <c r="G843" i="1"/>
  <c r="F843" i="1"/>
  <c r="D842" i="1"/>
  <c r="D841" i="1"/>
  <c r="D840" i="1"/>
  <c r="D839" i="1"/>
  <c r="D838" i="1"/>
  <c r="D837" i="1"/>
  <c r="D836" i="1"/>
  <c r="G835" i="1"/>
  <c r="F835" i="1"/>
  <c r="D834" i="1"/>
  <c r="D833" i="1"/>
  <c r="D832" i="1"/>
  <c r="D831" i="1"/>
  <c r="D830" i="1"/>
  <c r="D829" i="1"/>
  <c r="D828" i="1"/>
  <c r="G827" i="1"/>
  <c r="F827" i="1"/>
  <c r="D826" i="1"/>
  <c r="H818" i="1"/>
  <c r="G818" i="1"/>
  <c r="F818" i="1"/>
  <c r="E818" i="1"/>
  <c r="D818" i="1" s="1"/>
  <c r="H817" i="1"/>
  <c r="G817" i="1"/>
  <c r="F817" i="1"/>
  <c r="E817" i="1"/>
  <c r="D823" i="1" s="1"/>
  <c r="H816" i="1"/>
  <c r="G816" i="1"/>
  <c r="F816" i="1"/>
  <c r="E816" i="1"/>
  <c r="H815" i="1"/>
  <c r="G815" i="1"/>
  <c r="F815" i="1"/>
  <c r="E815" i="1"/>
  <c r="D821" i="1" s="1"/>
  <c r="H814" i="1"/>
  <c r="G814" i="1"/>
  <c r="F814" i="1"/>
  <c r="E814" i="1"/>
  <c r="D814" i="1" s="1"/>
  <c r="H813" i="1"/>
  <c r="G813" i="1"/>
  <c r="F813" i="1"/>
  <c r="E813" i="1"/>
  <c r="D813" i="1" s="1"/>
  <c r="H812" i="1"/>
  <c r="H819" i="1" s="1"/>
  <c r="G812" i="1"/>
  <c r="G819" i="1" s="1"/>
  <c r="F812" i="1"/>
  <c r="E819" i="1"/>
  <c r="D825" i="1" s="1"/>
  <c r="D767" i="1"/>
  <c r="D764" i="1"/>
  <c r="H795" i="1"/>
  <c r="G795" i="1"/>
  <c r="F795" i="1"/>
  <c r="D794" i="1"/>
  <c r="D792" i="1"/>
  <c r="D791" i="1"/>
  <c r="D790" i="1"/>
  <c r="D789" i="1"/>
  <c r="D788" i="1"/>
  <c r="H787" i="1"/>
  <c r="G787" i="1"/>
  <c r="F787" i="1"/>
  <c r="D793" i="1"/>
  <c r="D786" i="1"/>
  <c r="D785" i="1"/>
  <c r="D784" i="1"/>
  <c r="D783" i="1"/>
  <c r="D782" i="1"/>
  <c r="D781" i="1"/>
  <c r="D780" i="1"/>
  <c r="H779" i="1"/>
  <c r="G779" i="1"/>
  <c r="F779" i="1"/>
  <c r="D778" i="1"/>
  <c r="D776" i="1"/>
  <c r="D775" i="1"/>
  <c r="D774" i="1"/>
  <c r="D773" i="1"/>
  <c r="D772" i="1"/>
  <c r="D816" i="1" l="1"/>
  <c r="D817" i="1"/>
  <c r="D820" i="1"/>
  <c r="D822" i="1"/>
  <c r="D824" i="1"/>
  <c r="D770" i="1"/>
  <c r="D795" i="1"/>
  <c r="D787" i="1"/>
  <c r="F819" i="1"/>
  <c r="D815" i="1"/>
  <c r="D835" i="1"/>
  <c r="D851" i="1"/>
  <c r="D768" i="1"/>
  <c r="D766" i="1"/>
  <c r="D843" i="1"/>
  <c r="D812" i="1"/>
  <c r="F771" i="1"/>
  <c r="H771" i="1"/>
  <c r="D765" i="1"/>
  <c r="G771" i="1"/>
  <c r="E771" i="1"/>
  <c r="D777" i="1" s="1"/>
  <c r="D779" i="1" s="1"/>
  <c r="F724" i="1"/>
  <c r="G724" i="1"/>
  <c r="H724" i="1"/>
  <c r="F725" i="1"/>
  <c r="G725" i="1"/>
  <c r="H725" i="1"/>
  <c r="F726" i="1"/>
  <c r="G726" i="1"/>
  <c r="H726" i="1"/>
  <c r="F727" i="1"/>
  <c r="G727" i="1"/>
  <c r="H727" i="1"/>
  <c r="F728" i="1"/>
  <c r="G728" i="1"/>
  <c r="H728" i="1"/>
  <c r="F729" i="1"/>
  <c r="G729" i="1"/>
  <c r="H729" i="1"/>
  <c r="F730" i="1"/>
  <c r="G730" i="1"/>
  <c r="H730" i="1"/>
  <c r="E725" i="1"/>
  <c r="E726" i="1"/>
  <c r="E727" i="1"/>
  <c r="E728" i="1"/>
  <c r="E729" i="1"/>
  <c r="E730" i="1"/>
  <c r="E724" i="1"/>
  <c r="D827" i="1" l="1"/>
  <c r="D819" i="1"/>
  <c r="H763" i="1"/>
  <c r="G763" i="1"/>
  <c r="F763" i="1"/>
  <c r="E763" i="1"/>
  <c r="D769" i="1" s="1"/>
  <c r="D771" i="1" s="1"/>
  <c r="D762" i="1"/>
  <c r="D760" i="1"/>
  <c r="D759" i="1"/>
  <c r="D758" i="1"/>
  <c r="D757" i="1"/>
  <c r="D756" i="1"/>
  <c r="H755" i="1"/>
  <c r="G755" i="1"/>
  <c r="F755" i="1"/>
  <c r="E755" i="1"/>
  <c r="D761" i="1" s="1"/>
  <c r="D754" i="1"/>
  <c r="H746" i="1"/>
  <c r="H722" i="1" s="1"/>
  <c r="G746" i="1"/>
  <c r="F746" i="1"/>
  <c r="F722" i="1" s="1"/>
  <c r="E746" i="1"/>
  <c r="D752" i="1" s="1"/>
  <c r="H745" i="1"/>
  <c r="H721" i="1" s="1"/>
  <c r="G745" i="1"/>
  <c r="G721" i="1" s="1"/>
  <c r="F745" i="1"/>
  <c r="F721" i="1" s="1"/>
  <c r="E745" i="1"/>
  <c r="D751" i="1" s="1"/>
  <c r="H744" i="1"/>
  <c r="H720" i="1" s="1"/>
  <c r="G744" i="1"/>
  <c r="F744" i="1"/>
  <c r="F720" i="1" s="1"/>
  <c r="E744" i="1"/>
  <c r="D750" i="1" s="1"/>
  <c r="H743" i="1"/>
  <c r="H719" i="1" s="1"/>
  <c r="G743" i="1"/>
  <c r="F743" i="1"/>
  <c r="F719" i="1" s="1"/>
  <c r="E743" i="1"/>
  <c r="D749" i="1" s="1"/>
  <c r="H742" i="1"/>
  <c r="H718" i="1" s="1"/>
  <c r="G742" i="1"/>
  <c r="G718" i="1" s="1"/>
  <c r="F742" i="1"/>
  <c r="F718" i="1" s="1"/>
  <c r="E742" i="1"/>
  <c r="D748" i="1" s="1"/>
  <c r="H741" i="1"/>
  <c r="H717" i="1" s="1"/>
  <c r="G741" i="1"/>
  <c r="F741" i="1"/>
  <c r="F717" i="1" s="1"/>
  <c r="E741" i="1"/>
  <c r="E717" i="1" s="1"/>
  <c r="H740" i="1"/>
  <c r="H747" i="1" s="1"/>
  <c r="G740" i="1"/>
  <c r="F740" i="1"/>
  <c r="F747" i="1" s="1"/>
  <c r="E740" i="1"/>
  <c r="H739" i="1"/>
  <c r="G739" i="1"/>
  <c r="F739" i="1"/>
  <c r="E739" i="1"/>
  <c r="D738" i="1"/>
  <c r="D736" i="1"/>
  <c r="D735" i="1"/>
  <c r="D734" i="1"/>
  <c r="D733" i="1"/>
  <c r="D732" i="1"/>
  <c r="D730" i="1"/>
  <c r="H731" i="1"/>
  <c r="G731" i="1"/>
  <c r="F731" i="1"/>
  <c r="E731" i="1"/>
  <c r="D737" i="1" s="1"/>
  <c r="E722" i="1"/>
  <c r="D728" i="1" s="1"/>
  <c r="E719" i="1" l="1"/>
  <c r="D725" i="1" s="1"/>
  <c r="E718" i="1"/>
  <c r="E721" i="1"/>
  <c r="D727" i="1" s="1"/>
  <c r="E747" i="1"/>
  <c r="D753" i="1" s="1"/>
  <c r="E720" i="1"/>
  <c r="D726" i="1" s="1"/>
  <c r="H716" i="1"/>
  <c r="H723" i="1" s="1"/>
  <c r="D739" i="1"/>
  <c r="D718" i="1"/>
  <c r="F716" i="1"/>
  <c r="F723" i="1" s="1"/>
  <c r="D741" i="1"/>
  <c r="D742" i="1"/>
  <c r="D743" i="1"/>
  <c r="G720" i="1"/>
  <c r="G722" i="1"/>
  <c r="E716" i="1"/>
  <c r="D744" i="1"/>
  <c r="G717" i="1"/>
  <c r="D763" i="1"/>
  <c r="D746" i="1"/>
  <c r="D745" i="1"/>
  <c r="D720" i="1"/>
  <c r="G747" i="1"/>
  <c r="G719" i="1"/>
  <c r="D755" i="1"/>
  <c r="G716" i="1"/>
  <c r="D724" i="1"/>
  <c r="D740" i="1"/>
  <c r="F628" i="1"/>
  <c r="G628" i="1"/>
  <c r="H628" i="1"/>
  <c r="F629" i="1"/>
  <c r="G629" i="1"/>
  <c r="H629" i="1"/>
  <c r="F630" i="1"/>
  <c r="G630" i="1"/>
  <c r="H630" i="1"/>
  <c r="F631" i="1"/>
  <c r="G631" i="1"/>
  <c r="H631" i="1"/>
  <c r="F632" i="1"/>
  <c r="G632" i="1"/>
  <c r="H632" i="1"/>
  <c r="F633" i="1"/>
  <c r="G633" i="1"/>
  <c r="H633" i="1"/>
  <c r="F634" i="1"/>
  <c r="G634" i="1"/>
  <c r="H634" i="1"/>
  <c r="E629" i="1"/>
  <c r="E630" i="1"/>
  <c r="E631" i="1"/>
  <c r="E632" i="1"/>
  <c r="E633" i="1"/>
  <c r="E634" i="1"/>
  <c r="E628" i="1"/>
  <c r="F692" i="1"/>
  <c r="G692" i="1"/>
  <c r="H692" i="1"/>
  <c r="F693" i="1"/>
  <c r="G693" i="1"/>
  <c r="H693" i="1"/>
  <c r="F694" i="1"/>
  <c r="G694" i="1"/>
  <c r="H694" i="1"/>
  <c r="F695" i="1"/>
  <c r="G695" i="1"/>
  <c r="H695" i="1"/>
  <c r="F696" i="1"/>
  <c r="G696" i="1"/>
  <c r="H696" i="1"/>
  <c r="F697" i="1"/>
  <c r="G697" i="1"/>
  <c r="H697" i="1"/>
  <c r="F698" i="1"/>
  <c r="G698" i="1"/>
  <c r="H698" i="1"/>
  <c r="E693" i="1"/>
  <c r="E694" i="1"/>
  <c r="E695" i="1"/>
  <c r="E696" i="1"/>
  <c r="E697" i="1"/>
  <c r="E698" i="1"/>
  <c r="E692" i="1"/>
  <c r="F668" i="1"/>
  <c r="G668" i="1"/>
  <c r="H668" i="1"/>
  <c r="F669" i="1"/>
  <c r="G669" i="1"/>
  <c r="H669" i="1"/>
  <c r="F670" i="1"/>
  <c r="G670" i="1"/>
  <c r="H670" i="1"/>
  <c r="F671" i="1"/>
  <c r="G671" i="1"/>
  <c r="H671" i="1"/>
  <c r="F672" i="1"/>
  <c r="G672" i="1"/>
  <c r="H672" i="1"/>
  <c r="F673" i="1"/>
  <c r="G673" i="1"/>
  <c r="H673" i="1"/>
  <c r="F674" i="1"/>
  <c r="G674" i="1"/>
  <c r="H674" i="1"/>
  <c r="E669" i="1"/>
  <c r="E670" i="1"/>
  <c r="E671" i="1"/>
  <c r="E672" i="1"/>
  <c r="E673" i="1"/>
  <c r="E674" i="1"/>
  <c r="E668" i="1"/>
  <c r="H659" i="1"/>
  <c r="G659" i="1"/>
  <c r="F659" i="1"/>
  <c r="E659" i="1"/>
  <c r="D658" i="1"/>
  <c r="D657" i="1"/>
  <c r="D656" i="1"/>
  <c r="D655" i="1"/>
  <c r="D654" i="1"/>
  <c r="D653" i="1"/>
  <c r="D652" i="1"/>
  <c r="H651" i="1"/>
  <c r="G651" i="1"/>
  <c r="F651" i="1"/>
  <c r="E651" i="1"/>
  <c r="D650" i="1"/>
  <c r="D648" i="1"/>
  <c r="D647" i="1"/>
  <c r="D646" i="1"/>
  <c r="D645" i="1"/>
  <c r="D644" i="1"/>
  <c r="H643" i="1"/>
  <c r="G643" i="1"/>
  <c r="F643" i="1"/>
  <c r="E643" i="1"/>
  <c r="D649" i="1" s="1"/>
  <c r="D642" i="1"/>
  <c r="D640" i="1"/>
  <c r="D639" i="1"/>
  <c r="D638" i="1"/>
  <c r="D637" i="1"/>
  <c r="D636" i="1"/>
  <c r="H667" i="1"/>
  <c r="G667" i="1"/>
  <c r="F667" i="1"/>
  <c r="E667" i="1"/>
  <c r="D666" i="1"/>
  <c r="D665" i="1"/>
  <c r="D664" i="1"/>
  <c r="D663" i="1"/>
  <c r="D662" i="1"/>
  <c r="D661" i="1"/>
  <c r="D660" i="1"/>
  <c r="E723" i="1" l="1"/>
  <c r="D729" i="1" s="1"/>
  <c r="D731" i="1" s="1"/>
  <c r="D667" i="1"/>
  <c r="D651" i="1"/>
  <c r="D719" i="1"/>
  <c r="D717" i="1"/>
  <c r="D722" i="1"/>
  <c r="D747" i="1"/>
  <c r="G723" i="1"/>
  <c r="D716" i="1"/>
  <c r="D659" i="1"/>
  <c r="H715" i="1"/>
  <c r="G715" i="1"/>
  <c r="F715" i="1"/>
  <c r="E715" i="1"/>
  <c r="D721" i="1" s="1"/>
  <c r="D714" i="1"/>
  <c r="D712" i="1"/>
  <c r="D711" i="1"/>
  <c r="D710" i="1"/>
  <c r="D709" i="1"/>
  <c r="D708" i="1"/>
  <c r="H707" i="1"/>
  <c r="G707" i="1"/>
  <c r="F707" i="1"/>
  <c r="E707" i="1"/>
  <c r="D713" i="1" s="1"/>
  <c r="D706" i="1"/>
  <c r="D704" i="1"/>
  <c r="D703" i="1"/>
  <c r="D702" i="1"/>
  <c r="D701" i="1"/>
  <c r="D700" i="1"/>
  <c r="H626" i="1"/>
  <c r="D698" i="1"/>
  <c r="D696" i="1"/>
  <c r="D695" i="1"/>
  <c r="D694" i="1"/>
  <c r="H699" i="1"/>
  <c r="F699" i="1"/>
  <c r="H691" i="1"/>
  <c r="F691" i="1"/>
  <c r="E691" i="1"/>
  <c r="D690" i="1"/>
  <c r="D688" i="1"/>
  <c r="D687" i="1"/>
  <c r="D686" i="1"/>
  <c r="D685" i="1"/>
  <c r="D684" i="1"/>
  <c r="H683" i="1"/>
  <c r="G683" i="1"/>
  <c r="F683" i="1"/>
  <c r="E683" i="1"/>
  <c r="D689" i="1" s="1"/>
  <c r="D682" i="1"/>
  <c r="D680" i="1"/>
  <c r="D679" i="1"/>
  <c r="D678" i="1"/>
  <c r="D677" i="1"/>
  <c r="D676" i="1"/>
  <c r="D674" i="1"/>
  <c r="D673" i="1"/>
  <c r="D672" i="1"/>
  <c r="D671" i="1"/>
  <c r="D670" i="1"/>
  <c r="D669" i="1"/>
  <c r="H675" i="1"/>
  <c r="F675" i="1"/>
  <c r="G626" i="1"/>
  <c r="E626" i="1"/>
  <c r="G625" i="1"/>
  <c r="E625" i="1"/>
  <c r="G624" i="1"/>
  <c r="D632" i="1"/>
  <c r="H623" i="1"/>
  <c r="G623" i="1"/>
  <c r="F623" i="1"/>
  <c r="H622" i="1"/>
  <c r="G622" i="1"/>
  <c r="F622" i="1"/>
  <c r="H621" i="1"/>
  <c r="G621" i="1"/>
  <c r="F621" i="1"/>
  <c r="H635" i="1"/>
  <c r="F635" i="1"/>
  <c r="E620" i="1"/>
  <c r="F626" i="1"/>
  <c r="E624" i="1"/>
  <c r="E623" i="1"/>
  <c r="E622" i="1"/>
  <c r="E621" i="1"/>
  <c r="F596" i="1"/>
  <c r="G596" i="1"/>
  <c r="H596" i="1"/>
  <c r="F597" i="1"/>
  <c r="G597" i="1"/>
  <c r="H597" i="1"/>
  <c r="F598" i="1"/>
  <c r="G598" i="1"/>
  <c r="H598" i="1"/>
  <c r="F599" i="1"/>
  <c r="G599" i="1"/>
  <c r="H599" i="1"/>
  <c r="F600" i="1"/>
  <c r="G600" i="1"/>
  <c r="H600" i="1"/>
  <c r="F601" i="1"/>
  <c r="G601" i="1"/>
  <c r="H601" i="1"/>
  <c r="F602" i="1"/>
  <c r="H602" i="1"/>
  <c r="E597" i="1"/>
  <c r="E598" i="1"/>
  <c r="E599" i="1"/>
  <c r="E600" i="1"/>
  <c r="E601" i="1"/>
  <c r="E602" i="1"/>
  <c r="E596" i="1"/>
  <c r="G618" i="1"/>
  <c r="G610" i="1"/>
  <c r="G594" i="1"/>
  <c r="G586" i="1"/>
  <c r="G578" i="1"/>
  <c r="G562" i="1"/>
  <c r="F540" i="1"/>
  <c r="G540" i="1"/>
  <c r="H540" i="1"/>
  <c r="F541" i="1"/>
  <c r="G541" i="1"/>
  <c r="H541" i="1"/>
  <c r="F542" i="1"/>
  <c r="G542" i="1"/>
  <c r="H542" i="1"/>
  <c r="F543" i="1"/>
  <c r="G543" i="1"/>
  <c r="H543" i="1"/>
  <c r="F544" i="1"/>
  <c r="G544" i="1"/>
  <c r="H544" i="1"/>
  <c r="F545" i="1"/>
  <c r="G545" i="1"/>
  <c r="H545" i="1"/>
  <c r="F546" i="1"/>
  <c r="G546" i="1"/>
  <c r="H546" i="1"/>
  <c r="E541" i="1"/>
  <c r="E542" i="1"/>
  <c r="E543" i="1"/>
  <c r="E544" i="1"/>
  <c r="E545" i="1"/>
  <c r="E546" i="1"/>
  <c r="E540" i="1"/>
  <c r="G538" i="1"/>
  <c r="G530" i="1"/>
  <c r="G498" i="1"/>
  <c r="G482" i="1" s="1"/>
  <c r="E477" i="1"/>
  <c r="F477" i="1"/>
  <c r="G477" i="1"/>
  <c r="H477" i="1"/>
  <c r="E478" i="1"/>
  <c r="F478" i="1"/>
  <c r="G478" i="1"/>
  <c r="H478" i="1"/>
  <c r="E479" i="1"/>
  <c r="F479" i="1"/>
  <c r="G479" i="1"/>
  <c r="H479" i="1"/>
  <c r="E480" i="1"/>
  <c r="F480" i="1"/>
  <c r="G480" i="1"/>
  <c r="H480" i="1"/>
  <c r="E481" i="1"/>
  <c r="F481" i="1"/>
  <c r="G481" i="1"/>
  <c r="H481" i="1"/>
  <c r="E482" i="1"/>
  <c r="F482" i="1"/>
  <c r="H482" i="1"/>
  <c r="F476" i="1"/>
  <c r="G476" i="1"/>
  <c r="H476" i="1"/>
  <c r="E476" i="1"/>
  <c r="G506" i="1" l="1"/>
  <c r="D723" i="1"/>
  <c r="D691" i="1"/>
  <c r="D622" i="1"/>
  <c r="D623" i="1"/>
  <c r="D626" i="1"/>
  <c r="G602" i="1"/>
  <c r="H620" i="1"/>
  <c r="D630" i="1"/>
  <c r="D631" i="1"/>
  <c r="F624" i="1"/>
  <c r="H624" i="1"/>
  <c r="F625" i="1"/>
  <c r="H625" i="1"/>
  <c r="D634" i="1"/>
  <c r="D693" i="1"/>
  <c r="D697" i="1"/>
  <c r="D715" i="1"/>
  <c r="D668" i="1"/>
  <c r="D675" i="1" s="1"/>
  <c r="D621" i="1"/>
  <c r="D629" i="1"/>
  <c r="G620" i="1"/>
  <c r="G627" i="1" s="1"/>
  <c r="F620" i="1"/>
  <c r="F627" i="1" s="1"/>
  <c r="D692" i="1"/>
  <c r="G675" i="1"/>
  <c r="G699" i="1"/>
  <c r="G635" i="1"/>
  <c r="E627" i="1"/>
  <c r="D633" i="1" s="1"/>
  <c r="D628" i="1"/>
  <c r="E635" i="1"/>
  <c r="D641" i="1" s="1"/>
  <c r="D643" i="1" s="1"/>
  <c r="E675" i="1"/>
  <c r="D681" i="1" s="1"/>
  <c r="D683" i="1" s="1"/>
  <c r="E699" i="1"/>
  <c r="D705" i="1" s="1"/>
  <c r="D707" i="1" s="1"/>
  <c r="H627" i="1" l="1"/>
  <c r="D620" i="1"/>
  <c r="D624" i="1"/>
  <c r="D699" i="1"/>
  <c r="D635" i="1"/>
  <c r="H619" i="1"/>
  <c r="G619" i="1"/>
  <c r="F619" i="1"/>
  <c r="E619" i="1"/>
  <c r="D625" i="1" s="1"/>
  <c r="D618" i="1"/>
  <c r="D616" i="1"/>
  <c r="D615" i="1"/>
  <c r="D614" i="1"/>
  <c r="D613" i="1"/>
  <c r="D612" i="1"/>
  <c r="H611" i="1"/>
  <c r="G611" i="1"/>
  <c r="F611" i="1"/>
  <c r="E611" i="1"/>
  <c r="D617" i="1" s="1"/>
  <c r="D610" i="1"/>
  <c r="D608" i="1"/>
  <c r="D607" i="1"/>
  <c r="D606" i="1"/>
  <c r="D605" i="1"/>
  <c r="D604" i="1"/>
  <c r="D600" i="1"/>
  <c r="D599" i="1"/>
  <c r="D598" i="1"/>
  <c r="D597" i="1"/>
  <c r="H603" i="1"/>
  <c r="F603" i="1"/>
  <c r="D596" i="1"/>
  <c r="H595" i="1"/>
  <c r="G595" i="1"/>
  <c r="F595" i="1"/>
  <c r="E595" i="1"/>
  <c r="D601" i="1" s="1"/>
  <c r="D594" i="1"/>
  <c r="D592" i="1"/>
  <c r="D591" i="1"/>
  <c r="D590" i="1"/>
  <c r="D589" i="1"/>
  <c r="D588" i="1"/>
  <c r="H587" i="1"/>
  <c r="G587" i="1"/>
  <c r="F587" i="1"/>
  <c r="E587" i="1"/>
  <c r="D593" i="1" s="1"/>
  <c r="D586" i="1"/>
  <c r="D584" i="1"/>
  <c r="D583" i="1"/>
  <c r="D582" i="1"/>
  <c r="D581" i="1"/>
  <c r="D580" i="1"/>
  <c r="H579" i="1"/>
  <c r="G579" i="1"/>
  <c r="F579" i="1"/>
  <c r="E579" i="1"/>
  <c r="D585" i="1" s="1"/>
  <c r="D578" i="1"/>
  <c r="H570" i="1"/>
  <c r="G570" i="1"/>
  <c r="F570" i="1"/>
  <c r="E570" i="1"/>
  <c r="D576" i="1" s="1"/>
  <c r="H569" i="1"/>
  <c r="G569" i="1"/>
  <c r="F569" i="1"/>
  <c r="E569" i="1"/>
  <c r="D575" i="1" s="1"/>
  <c r="H568" i="1"/>
  <c r="G568" i="1"/>
  <c r="F568" i="1"/>
  <c r="E568" i="1"/>
  <c r="D568" i="1" s="1"/>
  <c r="H567" i="1"/>
  <c r="G567" i="1"/>
  <c r="F567" i="1"/>
  <c r="E567" i="1"/>
  <c r="D567" i="1" s="1"/>
  <c r="H566" i="1"/>
  <c r="G566" i="1"/>
  <c r="F566" i="1"/>
  <c r="E566" i="1"/>
  <c r="D566" i="1" s="1"/>
  <c r="H565" i="1"/>
  <c r="G565" i="1"/>
  <c r="F565" i="1"/>
  <c r="E565" i="1"/>
  <c r="D565" i="1" s="1"/>
  <c r="H564" i="1"/>
  <c r="G564" i="1"/>
  <c r="G571" i="1" s="1"/>
  <c r="F564" i="1"/>
  <c r="E564" i="1"/>
  <c r="E571" i="1" s="1"/>
  <c r="D577" i="1" s="1"/>
  <c r="D573" i="1" l="1"/>
  <c r="D572" i="1"/>
  <c r="D574" i="1"/>
  <c r="D619" i="1"/>
  <c r="D627" i="1"/>
  <c r="D570" i="1"/>
  <c r="D602" i="1"/>
  <c r="D603" i="1" s="1"/>
  <c r="F571" i="1"/>
  <c r="H571" i="1"/>
  <c r="D595" i="1"/>
  <c r="D587" i="1"/>
  <c r="G603" i="1"/>
  <c r="E603" i="1"/>
  <c r="D609" i="1" s="1"/>
  <c r="D611" i="1" s="1"/>
  <c r="D564" i="1"/>
  <c r="H563" i="1"/>
  <c r="G563" i="1"/>
  <c r="F563" i="1"/>
  <c r="E563" i="1"/>
  <c r="D569" i="1" s="1"/>
  <c r="D562" i="1"/>
  <c r="D560" i="1"/>
  <c r="D559" i="1"/>
  <c r="D558" i="1"/>
  <c r="D557" i="1"/>
  <c r="D556" i="1"/>
  <c r="H555" i="1"/>
  <c r="G555" i="1"/>
  <c r="F555" i="1"/>
  <c r="E555" i="1"/>
  <c r="D561" i="1" s="1"/>
  <c r="D554" i="1"/>
  <c r="D552" i="1"/>
  <c r="D551" i="1"/>
  <c r="D550" i="1"/>
  <c r="D549" i="1"/>
  <c r="D548" i="1"/>
  <c r="D544" i="1"/>
  <c r="D543" i="1"/>
  <c r="D541" i="1"/>
  <c r="G547" i="1"/>
  <c r="E547" i="1"/>
  <c r="D553" i="1" s="1"/>
  <c r="H539" i="1"/>
  <c r="G539" i="1"/>
  <c r="F539" i="1"/>
  <c r="E539" i="1"/>
  <c r="D545" i="1" s="1"/>
  <c r="D538" i="1"/>
  <c r="D536" i="1"/>
  <c r="D535" i="1"/>
  <c r="D534" i="1"/>
  <c r="D533" i="1"/>
  <c r="D532" i="1"/>
  <c r="H531" i="1"/>
  <c r="G531" i="1"/>
  <c r="F531" i="1"/>
  <c r="E531" i="1"/>
  <c r="D537" i="1" s="1"/>
  <c r="D530" i="1"/>
  <c r="D528" i="1"/>
  <c r="D527" i="1"/>
  <c r="D526" i="1"/>
  <c r="D525" i="1"/>
  <c r="D524" i="1"/>
  <c r="H523" i="1"/>
  <c r="G523" i="1"/>
  <c r="F523" i="1"/>
  <c r="E523" i="1"/>
  <c r="D529" i="1" s="1"/>
  <c r="D522" i="1"/>
  <c r="G474" i="1"/>
  <c r="E474" i="1"/>
  <c r="G473" i="1"/>
  <c r="E473" i="1"/>
  <c r="H472" i="1"/>
  <c r="G472" i="1"/>
  <c r="F472" i="1"/>
  <c r="D518" i="1"/>
  <c r="H471" i="1"/>
  <c r="G471" i="1"/>
  <c r="F471" i="1"/>
  <c r="E471" i="1"/>
  <c r="H470" i="1"/>
  <c r="G470" i="1"/>
  <c r="F470" i="1"/>
  <c r="E470" i="1"/>
  <c r="H469" i="1"/>
  <c r="G469" i="1"/>
  <c r="F469" i="1"/>
  <c r="E469" i="1"/>
  <c r="H499" i="1"/>
  <c r="G499" i="1"/>
  <c r="F499" i="1"/>
  <c r="E499" i="1"/>
  <c r="D498" i="1"/>
  <c r="D496" i="1"/>
  <c r="D495" i="1"/>
  <c r="D494" i="1"/>
  <c r="D493" i="1"/>
  <c r="D492" i="1"/>
  <c r="H491" i="1"/>
  <c r="G491" i="1"/>
  <c r="F491" i="1"/>
  <c r="E491" i="1"/>
  <c r="D497" i="1" s="1"/>
  <c r="D490" i="1"/>
  <c r="D488" i="1"/>
  <c r="D487" i="1"/>
  <c r="D486" i="1"/>
  <c r="D485" i="1"/>
  <c r="D484" i="1"/>
  <c r="D482" i="1"/>
  <c r="D480" i="1"/>
  <c r="D479" i="1"/>
  <c r="D477" i="1"/>
  <c r="G483" i="1"/>
  <c r="E483" i="1"/>
  <c r="D489" i="1" s="1"/>
  <c r="D579" i="1" l="1"/>
  <c r="D517" i="1"/>
  <c r="D519" i="1"/>
  <c r="D516" i="1"/>
  <c r="D520" i="1"/>
  <c r="D571" i="1"/>
  <c r="E507" i="1"/>
  <c r="D521" i="1" s="1"/>
  <c r="E468" i="1"/>
  <c r="D469" i="1"/>
  <c r="D504" i="1"/>
  <c r="E472" i="1"/>
  <c r="F468" i="1"/>
  <c r="H468" i="1"/>
  <c r="F473" i="1"/>
  <c r="H473" i="1"/>
  <c r="F474" i="1"/>
  <c r="H474" i="1"/>
  <c r="F547" i="1"/>
  <c r="D470" i="1"/>
  <c r="D539" i="1"/>
  <c r="D503" i="1"/>
  <c r="D505" i="1"/>
  <c r="G507" i="1"/>
  <c r="G468" i="1"/>
  <c r="G475" i="1" s="1"/>
  <c r="D499" i="1"/>
  <c r="D471" i="1"/>
  <c r="F483" i="1"/>
  <c r="H483" i="1"/>
  <c r="D502" i="1"/>
  <c r="D506" i="1"/>
  <c r="D531" i="1"/>
  <c r="D542" i="1"/>
  <c r="D546" i="1"/>
  <c r="D563" i="1"/>
  <c r="D491" i="1"/>
  <c r="H507" i="1"/>
  <c r="H547" i="1"/>
  <c r="D555" i="1"/>
  <c r="F507" i="1"/>
  <c r="D501" i="1"/>
  <c r="D476" i="1"/>
  <c r="D500" i="1"/>
  <c r="D540" i="1"/>
  <c r="H347" i="1"/>
  <c r="G347" i="1"/>
  <c r="F347" i="1"/>
  <c r="E347" i="1"/>
  <c r="G380" i="1"/>
  <c r="G381" i="1"/>
  <c r="G382" i="1"/>
  <c r="G383" i="1"/>
  <c r="G384" i="1"/>
  <c r="G385" i="1"/>
  <c r="G386" i="1"/>
  <c r="H467" i="1"/>
  <c r="G467" i="1"/>
  <c r="D466" i="1"/>
  <c r="D464" i="1"/>
  <c r="D463" i="1"/>
  <c r="D462" i="1"/>
  <c r="D461" i="1"/>
  <c r="F467" i="1"/>
  <c r="E467" i="1"/>
  <c r="D460" i="1"/>
  <c r="G451" i="1"/>
  <c r="D450" i="1"/>
  <c r="D448" i="1"/>
  <c r="D447" i="1"/>
  <c r="D446" i="1"/>
  <c r="D445" i="1"/>
  <c r="H451" i="1"/>
  <c r="E451" i="1"/>
  <c r="D465" i="1" s="1"/>
  <c r="G443" i="1"/>
  <c r="G427" i="1"/>
  <c r="G395" i="1"/>
  <c r="E349" i="1"/>
  <c r="F349" i="1"/>
  <c r="G349" i="1"/>
  <c r="H349" i="1"/>
  <c r="E350" i="1"/>
  <c r="F350" i="1"/>
  <c r="G350" i="1"/>
  <c r="H350" i="1"/>
  <c r="E351" i="1"/>
  <c r="F351" i="1"/>
  <c r="G351" i="1"/>
  <c r="H351" i="1"/>
  <c r="E352" i="1"/>
  <c r="F352" i="1"/>
  <c r="G352" i="1"/>
  <c r="H352" i="1"/>
  <c r="E353" i="1"/>
  <c r="F353" i="1"/>
  <c r="G353" i="1"/>
  <c r="H353" i="1"/>
  <c r="E354" i="1"/>
  <c r="F354" i="1"/>
  <c r="G354" i="1"/>
  <c r="H354" i="1"/>
  <c r="E348" i="1"/>
  <c r="E355" i="1" s="1"/>
  <c r="F348" i="1"/>
  <c r="F355" i="1" s="1"/>
  <c r="H348" i="1"/>
  <c r="G348" i="1"/>
  <c r="H371" i="1"/>
  <c r="G371" i="1"/>
  <c r="F371" i="1"/>
  <c r="E371" i="1"/>
  <c r="H363" i="1"/>
  <c r="G363" i="1"/>
  <c r="F363" i="1"/>
  <c r="E363" i="1"/>
  <c r="D370" i="1"/>
  <c r="D369" i="1"/>
  <c r="D368" i="1"/>
  <c r="D367" i="1"/>
  <c r="D366" i="1"/>
  <c r="D365" i="1"/>
  <c r="D364" i="1"/>
  <c r="D362" i="1"/>
  <c r="D361" i="1"/>
  <c r="D360" i="1"/>
  <c r="D359" i="1"/>
  <c r="D358" i="1"/>
  <c r="D357" i="1"/>
  <c r="D356" i="1"/>
  <c r="G411" i="1"/>
  <c r="G403" i="1"/>
  <c r="G318" i="1"/>
  <c r="G339" i="1"/>
  <c r="G315" i="1"/>
  <c r="G307" i="1"/>
  <c r="F265" i="1"/>
  <c r="G266" i="1"/>
  <c r="E266" i="1"/>
  <c r="E265" i="1"/>
  <c r="E264" i="1"/>
  <c r="E263" i="1"/>
  <c r="E262" i="1"/>
  <c r="E261" i="1"/>
  <c r="E260" i="1"/>
  <c r="F266" i="1"/>
  <c r="F264" i="1"/>
  <c r="F263" i="1"/>
  <c r="F262" i="1"/>
  <c r="F261" i="1"/>
  <c r="F260" i="1"/>
  <c r="H266" i="1"/>
  <c r="H265" i="1"/>
  <c r="H264" i="1"/>
  <c r="H263" i="1"/>
  <c r="H262" i="1"/>
  <c r="H261" i="1"/>
  <c r="H260" i="1"/>
  <c r="G261" i="1"/>
  <c r="G262" i="1"/>
  <c r="G263" i="1"/>
  <c r="G264" i="1"/>
  <c r="G265" i="1"/>
  <c r="G260" i="1"/>
  <c r="E186" i="1"/>
  <c r="E178" i="1" s="1"/>
  <c r="E185" i="1"/>
  <c r="E184" i="1"/>
  <c r="E176" i="1" s="1"/>
  <c r="E183" i="1"/>
  <c r="E182" i="1"/>
  <c r="E174" i="1" s="1"/>
  <c r="E181" i="1"/>
  <c r="E180" i="1"/>
  <c r="E172" i="1" s="1"/>
  <c r="F186" i="1"/>
  <c r="F185" i="1"/>
  <c r="F177" i="1" s="1"/>
  <c r="F184" i="1"/>
  <c r="F183" i="1"/>
  <c r="F182" i="1"/>
  <c r="F181" i="1"/>
  <c r="F180" i="1"/>
  <c r="H186" i="1"/>
  <c r="H185" i="1"/>
  <c r="H184" i="1"/>
  <c r="H183" i="1"/>
  <c r="H182" i="1"/>
  <c r="H181" i="1"/>
  <c r="H180" i="1"/>
  <c r="G181" i="1"/>
  <c r="G182" i="1"/>
  <c r="G183" i="1"/>
  <c r="G184" i="1"/>
  <c r="G185" i="1"/>
  <c r="G186" i="1"/>
  <c r="G180" i="1"/>
  <c r="D523" i="1" l="1"/>
  <c r="D472" i="1"/>
  <c r="D478" i="1"/>
  <c r="D473" i="1"/>
  <c r="G321" i="1"/>
  <c r="G317" i="1"/>
  <c r="G355" i="1"/>
  <c r="G177" i="1"/>
  <c r="G175" i="1"/>
  <c r="G173" i="1"/>
  <c r="H173" i="1"/>
  <c r="H175" i="1"/>
  <c r="H177" i="1"/>
  <c r="F172" i="1"/>
  <c r="F174" i="1"/>
  <c r="F176" i="1"/>
  <c r="D262" i="1"/>
  <c r="E267" i="1"/>
  <c r="D363" i="1"/>
  <c r="D474" i="1"/>
  <c r="G322" i="1"/>
  <c r="D352" i="1"/>
  <c r="G378" i="1"/>
  <c r="G376" i="1"/>
  <c r="G374" i="1"/>
  <c r="D547" i="1"/>
  <c r="H475" i="1"/>
  <c r="F475" i="1"/>
  <c r="E475" i="1"/>
  <c r="D481" i="1" s="1"/>
  <c r="D483" i="1" s="1"/>
  <c r="G178" i="1"/>
  <c r="H172" i="1"/>
  <c r="F173" i="1"/>
  <c r="F175" i="1"/>
  <c r="D371" i="1"/>
  <c r="G377" i="1"/>
  <c r="G375" i="1"/>
  <c r="G373" i="1"/>
  <c r="D353" i="1"/>
  <c r="D468" i="1"/>
  <c r="G172" i="1"/>
  <c r="F178" i="1"/>
  <c r="E173" i="1"/>
  <c r="E175" i="1"/>
  <c r="E177" i="1"/>
  <c r="D354" i="1"/>
  <c r="D351" i="1"/>
  <c r="D350" i="1"/>
  <c r="D349" i="1"/>
  <c r="D467" i="1"/>
  <c r="D429" i="1"/>
  <c r="D431" i="1"/>
  <c r="D432" i="1"/>
  <c r="G372" i="1"/>
  <c r="D507" i="1"/>
  <c r="G319" i="1"/>
  <c r="G331" i="1"/>
  <c r="G316" i="1"/>
  <c r="G320" i="1"/>
  <c r="E435" i="1"/>
  <c r="G435" i="1"/>
  <c r="F435" i="1"/>
  <c r="H435" i="1"/>
  <c r="D430" i="1"/>
  <c r="D434" i="1"/>
  <c r="G419" i="1"/>
  <c r="H384" i="1"/>
  <c r="H383" i="1"/>
  <c r="F384" i="1"/>
  <c r="F386" i="1"/>
  <c r="F378" i="1" s="1"/>
  <c r="D428" i="1"/>
  <c r="F382" i="1"/>
  <c r="F374" i="1" s="1"/>
  <c r="D444" i="1"/>
  <c r="G387" i="1"/>
  <c r="H355" i="1"/>
  <c r="D348" i="1"/>
  <c r="F322" i="1"/>
  <c r="G299" i="1"/>
  <c r="G267" i="1"/>
  <c r="H267" i="1"/>
  <c r="D263" i="1"/>
  <c r="G176" i="1"/>
  <c r="G174" i="1"/>
  <c r="H174" i="1"/>
  <c r="H176" i="1"/>
  <c r="H178" i="1"/>
  <c r="D265" i="1"/>
  <c r="F267" i="1"/>
  <c r="D264" i="1"/>
  <c r="D266" i="1"/>
  <c r="D261" i="1"/>
  <c r="D260" i="1"/>
  <c r="E187" i="1"/>
  <c r="D475" i="1" l="1"/>
  <c r="G379" i="1"/>
  <c r="D355" i="1"/>
  <c r="H375" i="1"/>
  <c r="H376" i="1"/>
  <c r="F376" i="1"/>
  <c r="G323" i="1"/>
  <c r="H385" i="1"/>
  <c r="H377" i="1" s="1"/>
  <c r="H321" i="1"/>
  <c r="H386" i="1"/>
  <c r="H378" i="1" s="1"/>
  <c r="H318" i="1"/>
  <c r="H382" i="1"/>
  <c r="H374" i="1" s="1"/>
  <c r="F320" i="1"/>
  <c r="D441" i="1"/>
  <c r="D439" i="1"/>
  <c r="D437" i="1"/>
  <c r="F451" i="1"/>
  <c r="D442" i="1"/>
  <c r="D440" i="1"/>
  <c r="D438" i="1"/>
  <c r="H443" i="1"/>
  <c r="E443" i="1"/>
  <c r="D449" i="1" s="1"/>
  <c r="D451" i="1" s="1"/>
  <c r="D436" i="1"/>
  <c r="H322" i="1"/>
  <c r="H320" i="1"/>
  <c r="H319" i="1"/>
  <c r="F318" i="1"/>
  <c r="D267" i="1"/>
  <c r="D185" i="1"/>
  <c r="D183" i="1"/>
  <c r="D181" i="1"/>
  <c r="H187" i="1"/>
  <c r="F187" i="1"/>
  <c r="D186" i="1"/>
  <c r="D184" i="1"/>
  <c r="D182" i="1"/>
  <c r="G187" i="1"/>
  <c r="D180" i="1"/>
  <c r="D443" i="1" l="1"/>
  <c r="F385" i="1"/>
  <c r="F377" i="1" s="1"/>
  <c r="F321" i="1"/>
  <c r="F383" i="1"/>
  <c r="F375" i="1" s="1"/>
  <c r="F319" i="1"/>
  <c r="F381" i="1"/>
  <c r="F373" i="1" s="1"/>
  <c r="F317" i="1"/>
  <c r="F443" i="1"/>
  <c r="D187" i="1"/>
  <c r="H381" i="1" l="1"/>
  <c r="H373" i="1" s="1"/>
  <c r="H317" i="1"/>
  <c r="D433" i="1"/>
  <c r="D435" i="1" s="1"/>
  <c r="D415" i="1" l="1"/>
  <c r="D414" i="1"/>
  <c r="D416" i="1"/>
  <c r="H419" i="1"/>
  <c r="D413" i="1"/>
  <c r="D418" i="1" l="1"/>
  <c r="E419" i="1"/>
  <c r="E427" i="1"/>
  <c r="D423" i="1"/>
  <c r="D425" i="1"/>
  <c r="D421" i="1"/>
  <c r="D424" i="1"/>
  <c r="D426" i="1"/>
  <c r="D422" i="1"/>
  <c r="H427" i="1"/>
  <c r="F419" i="1" l="1"/>
  <c r="D420" i="1"/>
  <c r="D412" i="1"/>
  <c r="D427" i="1"/>
  <c r="F427" i="1"/>
  <c r="D404" i="1" l="1"/>
  <c r="H411" i="1"/>
  <c r="D407" i="1"/>
  <c r="D408" i="1"/>
  <c r="E411" i="1"/>
  <c r="D417" i="1" s="1"/>
  <c r="D419" i="1" s="1"/>
  <c r="D406" i="1"/>
  <c r="D405" i="1"/>
  <c r="D410" i="1"/>
  <c r="D402" i="1" l="1"/>
  <c r="E386" i="1"/>
  <c r="E378" i="1" s="1"/>
  <c r="E381" i="1"/>
  <c r="E373" i="1" s="1"/>
  <c r="D397" i="1"/>
  <c r="E385" i="1"/>
  <c r="E377" i="1" s="1"/>
  <c r="E383" i="1"/>
  <c r="E375" i="1" s="1"/>
  <c r="D399" i="1"/>
  <c r="F411" i="1"/>
  <c r="E382" i="1"/>
  <c r="E374" i="1" s="1"/>
  <c r="D398" i="1"/>
  <c r="E403" i="1"/>
  <c r="D409" i="1" s="1"/>
  <c r="D411" i="1" s="1"/>
  <c r="D396" i="1"/>
  <c r="E380" i="1"/>
  <c r="E372" i="1" s="1"/>
  <c r="E384" i="1"/>
  <c r="E376" i="1" s="1"/>
  <c r="D400" i="1"/>
  <c r="H380" i="1"/>
  <c r="H372" i="1" s="1"/>
  <c r="H403" i="1"/>
  <c r="E387" i="1" l="1"/>
  <c r="D392" i="1"/>
  <c r="E395" i="1"/>
  <c r="D401" i="1" s="1"/>
  <c r="D403" i="1" s="1"/>
  <c r="D390" i="1"/>
  <c r="F380" i="1"/>
  <c r="F372" i="1" s="1"/>
  <c r="F403" i="1"/>
  <c r="D391" i="1"/>
  <c r="D393" i="1"/>
  <c r="D389" i="1"/>
  <c r="D394" i="1"/>
  <c r="H395" i="1"/>
  <c r="D378" i="1" l="1"/>
  <c r="D386" i="1"/>
  <c r="D377" i="1"/>
  <c r="D375" i="1"/>
  <c r="D383" i="1"/>
  <c r="D382" i="1"/>
  <c r="D374" i="1"/>
  <c r="H379" i="1"/>
  <c r="H387" i="1"/>
  <c r="D373" i="1"/>
  <c r="D381" i="1"/>
  <c r="F395" i="1"/>
  <c r="D380" i="1"/>
  <c r="D388" i="1"/>
  <c r="D395" i="1" s="1"/>
  <c r="D384" i="1"/>
  <c r="D376" i="1"/>
  <c r="D344" i="1" l="1"/>
  <c r="E379" i="1"/>
  <c r="D385" i="1" s="1"/>
  <c r="D387" i="1" s="1"/>
  <c r="F379" i="1"/>
  <c r="F387" i="1"/>
  <c r="D340" i="1"/>
  <c r="D342" i="1"/>
  <c r="D343" i="1"/>
  <c r="D341" i="1"/>
  <c r="D346" i="1"/>
  <c r="H339" i="1" l="1"/>
  <c r="D372" i="1"/>
  <c r="D379" i="1" s="1"/>
  <c r="D333" i="1"/>
  <c r="D335" i="1"/>
  <c r="D332" i="1"/>
  <c r="E339" i="1"/>
  <c r="D345" i="1" s="1"/>
  <c r="D347" i="1" s="1"/>
  <c r="D334" i="1"/>
  <c r="D336" i="1"/>
  <c r="D338" i="1"/>
  <c r="D258" i="1"/>
  <c r="D257" i="1"/>
  <c r="D256" i="1"/>
  <c r="D255" i="1"/>
  <c r="D254" i="1"/>
  <c r="D253" i="1"/>
  <c r="D252" i="1"/>
  <c r="D290" i="1"/>
  <c r="D289" i="1"/>
  <c r="D288" i="1"/>
  <c r="D287" i="1"/>
  <c r="D286" i="1"/>
  <c r="D285" i="1"/>
  <c r="D284" i="1"/>
  <c r="D250" i="1"/>
  <c r="D249" i="1"/>
  <c r="D248" i="1"/>
  <c r="D247" i="1"/>
  <c r="D246" i="1"/>
  <c r="D245" i="1"/>
  <c r="D244" i="1"/>
  <c r="D242" i="1"/>
  <c r="D241" i="1"/>
  <c r="D240" i="1"/>
  <c r="D239" i="1"/>
  <c r="D238" i="1"/>
  <c r="D237" i="1"/>
  <c r="D236" i="1"/>
  <c r="D274" i="1"/>
  <c r="D273" i="1"/>
  <c r="D272" i="1"/>
  <c r="D271" i="1"/>
  <c r="D270" i="1"/>
  <c r="D269" i="1"/>
  <c r="D268" i="1"/>
  <c r="D234" i="1"/>
  <c r="D233" i="1"/>
  <c r="D232" i="1"/>
  <c r="D231" i="1"/>
  <c r="D230" i="1"/>
  <c r="D229" i="1"/>
  <c r="D228" i="1"/>
  <c r="D226" i="1"/>
  <c r="D225" i="1"/>
  <c r="D224" i="1"/>
  <c r="D223" i="1"/>
  <c r="D222" i="1"/>
  <c r="D221" i="1"/>
  <c r="D220" i="1"/>
  <c r="D282" i="1"/>
  <c r="D281" i="1"/>
  <c r="D280" i="1"/>
  <c r="D279" i="1"/>
  <c r="D278" i="1"/>
  <c r="D277" i="1"/>
  <c r="D276" i="1"/>
  <c r="D218" i="1"/>
  <c r="D217" i="1"/>
  <c r="D216" i="1"/>
  <c r="D215" i="1"/>
  <c r="D214" i="1"/>
  <c r="D213" i="1"/>
  <c r="D212" i="1"/>
  <c r="D210" i="1"/>
  <c r="D209" i="1"/>
  <c r="D208" i="1"/>
  <c r="D207" i="1"/>
  <c r="D206" i="1"/>
  <c r="D205" i="1"/>
  <c r="D204" i="1"/>
  <c r="D202" i="1"/>
  <c r="D201" i="1"/>
  <c r="D200" i="1"/>
  <c r="D199" i="1"/>
  <c r="D198" i="1"/>
  <c r="D197" i="1"/>
  <c r="D196" i="1"/>
  <c r="D194" i="1"/>
  <c r="D193" i="1"/>
  <c r="D192" i="1"/>
  <c r="D191" i="1"/>
  <c r="D190" i="1"/>
  <c r="D189" i="1"/>
  <c r="D188" i="1"/>
  <c r="H259" i="1"/>
  <c r="G259" i="1"/>
  <c r="F259" i="1"/>
  <c r="E259" i="1"/>
  <c r="H291" i="1"/>
  <c r="G291" i="1"/>
  <c r="F291" i="1"/>
  <c r="E291" i="1"/>
  <c r="H251" i="1"/>
  <c r="G251" i="1"/>
  <c r="F251" i="1"/>
  <c r="E251" i="1"/>
  <c r="H243" i="1"/>
  <c r="G243" i="1"/>
  <c r="F243" i="1"/>
  <c r="E243" i="1"/>
  <c r="H275" i="1"/>
  <c r="G275" i="1"/>
  <c r="F275" i="1"/>
  <c r="E275" i="1"/>
  <c r="H235" i="1"/>
  <c r="G235" i="1"/>
  <c r="F235" i="1"/>
  <c r="E235" i="1"/>
  <c r="H227" i="1"/>
  <c r="G227" i="1"/>
  <c r="F227" i="1"/>
  <c r="E227" i="1"/>
  <c r="E283" i="1"/>
  <c r="H283" i="1"/>
  <c r="G283" i="1"/>
  <c r="F283" i="1"/>
  <c r="H219" i="1"/>
  <c r="G219" i="1"/>
  <c r="F219" i="1"/>
  <c r="E219" i="1"/>
  <c r="H211" i="1"/>
  <c r="G211" i="1"/>
  <c r="F211" i="1"/>
  <c r="E211" i="1"/>
  <c r="H203" i="1"/>
  <c r="G203" i="1"/>
  <c r="F203" i="1"/>
  <c r="E203" i="1"/>
  <c r="H195" i="1"/>
  <c r="G195" i="1"/>
  <c r="F195" i="1"/>
  <c r="E195" i="1"/>
  <c r="E322" i="1" l="1"/>
  <c r="D330" i="1"/>
  <c r="D328" i="1"/>
  <c r="E320" i="1"/>
  <c r="E316" i="1"/>
  <c r="E331" i="1"/>
  <c r="D337" i="1" s="1"/>
  <c r="D339" i="1" s="1"/>
  <c r="D327" i="1"/>
  <c r="E319" i="1"/>
  <c r="H316" i="1"/>
  <c r="H331" i="1"/>
  <c r="E318" i="1"/>
  <c r="D326" i="1"/>
  <c r="E321" i="1"/>
  <c r="D329" i="1"/>
  <c r="E317" i="1"/>
  <c r="D325" i="1"/>
  <c r="F339" i="1"/>
  <c r="D243" i="1"/>
  <c r="D283" i="1"/>
  <c r="D211" i="1"/>
  <c r="D195" i="1"/>
  <c r="D203" i="1"/>
  <c r="D219" i="1"/>
  <c r="D227" i="1"/>
  <c r="D235" i="1"/>
  <c r="D275" i="1"/>
  <c r="D251" i="1"/>
  <c r="D291" i="1"/>
  <c r="D259" i="1"/>
  <c r="F316" i="1" l="1"/>
  <c r="D316" i="1" s="1"/>
  <c r="F331" i="1"/>
  <c r="H323" i="1"/>
  <c r="D324" i="1"/>
  <c r="D331" i="1" s="1"/>
  <c r="D320" i="1"/>
  <c r="D317" i="1"/>
  <c r="D321" i="1"/>
  <c r="D318" i="1"/>
  <c r="D319" i="1"/>
  <c r="E323" i="1"/>
  <c r="D322" i="1"/>
  <c r="D163" i="1"/>
  <c r="D178" i="1"/>
  <c r="D177" i="1"/>
  <c r="D176" i="1"/>
  <c r="D175" i="1"/>
  <c r="D174" i="1"/>
  <c r="H179" i="1"/>
  <c r="F179" i="1"/>
  <c r="D173" i="1"/>
  <c r="G179" i="1"/>
  <c r="E179" i="1"/>
  <c r="D323" i="1" l="1"/>
  <c r="F323" i="1"/>
  <c r="D172" i="1"/>
  <c r="D179" i="1" s="1"/>
  <c r="D168" i="1"/>
  <c r="D169" i="1"/>
  <c r="D170" i="1"/>
  <c r="F156" i="1"/>
  <c r="G156" i="1"/>
  <c r="H156" i="1"/>
  <c r="F157" i="1"/>
  <c r="G157" i="1"/>
  <c r="H157" i="1"/>
  <c r="F158" i="1"/>
  <c r="G158" i="1"/>
  <c r="H158" i="1"/>
  <c r="F159" i="1"/>
  <c r="G159" i="1"/>
  <c r="H159" i="1"/>
  <c r="F160" i="1"/>
  <c r="G160" i="1"/>
  <c r="H160" i="1"/>
  <c r="F161" i="1"/>
  <c r="G161" i="1"/>
  <c r="H161" i="1"/>
  <c r="F162" i="1"/>
  <c r="G162" i="1"/>
  <c r="H162" i="1"/>
  <c r="E157" i="1"/>
  <c r="E158" i="1"/>
  <c r="E159" i="1"/>
  <c r="E160" i="1"/>
  <c r="E161" i="1"/>
  <c r="E162" i="1"/>
  <c r="E156" i="1"/>
  <c r="G171" i="1"/>
  <c r="D167" i="1"/>
  <c r="D166" i="1"/>
  <c r="D165" i="1"/>
  <c r="D164" i="1"/>
  <c r="D154" i="1"/>
  <c r="H171" i="1"/>
  <c r="F171" i="1"/>
  <c r="E171" i="1"/>
  <c r="G147" i="1"/>
  <c r="F147" i="1"/>
  <c r="E147" i="1"/>
  <c r="D153" i="1"/>
  <c r="D152" i="1"/>
  <c r="D151" i="1"/>
  <c r="D150" i="1"/>
  <c r="D149" i="1"/>
  <c r="D148" i="1"/>
  <c r="D146" i="1"/>
  <c r="D145" i="1"/>
  <c r="D144" i="1"/>
  <c r="D143" i="1"/>
  <c r="D142" i="1"/>
  <c r="D141" i="1"/>
  <c r="D140" i="1"/>
  <c r="D133" i="1"/>
  <c r="D134" i="1"/>
  <c r="D135" i="1"/>
  <c r="D136" i="1"/>
  <c r="D137" i="1"/>
  <c r="D138" i="1"/>
  <c r="D132" i="1"/>
  <c r="E139" i="1"/>
  <c r="F139" i="1"/>
  <c r="G139" i="1"/>
  <c r="H139" i="1"/>
  <c r="F124" i="1"/>
  <c r="G124" i="1"/>
  <c r="H124" i="1"/>
  <c r="F125" i="1"/>
  <c r="F117" i="1" s="1"/>
  <c r="G125" i="1"/>
  <c r="H125" i="1"/>
  <c r="F126" i="1"/>
  <c r="G126" i="1"/>
  <c r="G118" i="1" s="1"/>
  <c r="H126" i="1"/>
  <c r="F127" i="1"/>
  <c r="F119" i="1" s="1"/>
  <c r="G127" i="1"/>
  <c r="H127" i="1"/>
  <c r="H119" i="1" s="1"/>
  <c r="F128" i="1"/>
  <c r="G128" i="1"/>
  <c r="G120" i="1" s="1"/>
  <c r="H128" i="1"/>
  <c r="F129" i="1"/>
  <c r="F121" i="1" s="1"/>
  <c r="G129" i="1"/>
  <c r="H129" i="1"/>
  <c r="H121" i="1" s="1"/>
  <c r="F130" i="1"/>
  <c r="G130" i="1"/>
  <c r="G122" i="1" s="1"/>
  <c r="H130" i="1"/>
  <c r="E125" i="1"/>
  <c r="E126" i="1"/>
  <c r="E127" i="1"/>
  <c r="E128" i="1"/>
  <c r="E129" i="1"/>
  <c r="E130" i="1"/>
  <c r="E124" i="1"/>
  <c r="E116" i="1" s="1"/>
  <c r="E115" i="1"/>
  <c r="E107" i="1"/>
  <c r="E99" i="1"/>
  <c r="E91" i="1"/>
  <c r="E83" i="1"/>
  <c r="E75" i="1"/>
  <c r="E67" i="1"/>
  <c r="E59" i="1"/>
  <c r="E51" i="1"/>
  <c r="E21" i="1"/>
  <c r="E22" i="1"/>
  <c r="E23" i="1"/>
  <c r="E15" i="1" s="1"/>
  <c r="E24" i="1"/>
  <c r="E25" i="1"/>
  <c r="E26" i="1"/>
  <c r="E20" i="1"/>
  <c r="E27" i="1" l="1"/>
  <c r="E12" i="1"/>
  <c r="E17" i="1"/>
  <c r="E13" i="1"/>
  <c r="E18" i="1"/>
  <c r="E16" i="1"/>
  <c r="E14" i="1"/>
  <c r="H315" i="1"/>
  <c r="D310" i="1"/>
  <c r="D312" i="1"/>
  <c r="D309" i="1"/>
  <c r="D311" i="1"/>
  <c r="D314" i="1"/>
  <c r="D313" i="1"/>
  <c r="E315" i="1"/>
  <c r="D308" i="1"/>
  <c r="D147" i="1"/>
  <c r="D171" i="1"/>
  <c r="G43" i="1"/>
  <c r="D139" i="1"/>
  <c r="F43" i="1"/>
  <c r="D155" i="1"/>
  <c r="E122" i="1"/>
  <c r="G131" i="1"/>
  <c r="F118" i="1"/>
  <c r="E118" i="1"/>
  <c r="H122" i="1"/>
  <c r="F122" i="1"/>
  <c r="G121" i="1"/>
  <c r="H120" i="1"/>
  <c r="F120" i="1"/>
  <c r="H118" i="1"/>
  <c r="G117" i="1"/>
  <c r="F116" i="1"/>
  <c r="E121" i="1"/>
  <c r="D121" i="1" s="1"/>
  <c r="E119" i="1"/>
  <c r="H131" i="1"/>
  <c r="H116" i="1"/>
  <c r="D128" i="1"/>
  <c r="D127" i="1"/>
  <c r="G119" i="1"/>
  <c r="D129" i="1"/>
  <c r="D130" i="1"/>
  <c r="E120" i="1"/>
  <c r="D126" i="1"/>
  <c r="E131" i="1"/>
  <c r="E117" i="1"/>
  <c r="D125" i="1"/>
  <c r="F131" i="1"/>
  <c r="H117" i="1"/>
  <c r="G116" i="1"/>
  <c r="D124" i="1"/>
  <c r="E19" i="1" l="1"/>
  <c r="D315" i="1"/>
  <c r="D298" i="1"/>
  <c r="D306" i="1"/>
  <c r="D293" i="1"/>
  <c r="D301" i="1"/>
  <c r="D302" i="1"/>
  <c r="D294" i="1"/>
  <c r="E307" i="1"/>
  <c r="H307" i="1"/>
  <c r="F315" i="1"/>
  <c r="D305" i="1"/>
  <c r="D297" i="1"/>
  <c r="D303" i="1"/>
  <c r="D295" i="1"/>
  <c r="D296" i="1"/>
  <c r="D304" i="1"/>
  <c r="D116" i="1"/>
  <c r="F123" i="1"/>
  <c r="D131" i="1"/>
  <c r="H123" i="1"/>
  <c r="D122" i="1"/>
  <c r="D118" i="1"/>
  <c r="D119" i="1"/>
  <c r="D120" i="1"/>
  <c r="D117" i="1"/>
  <c r="G123" i="1"/>
  <c r="E123" i="1"/>
  <c r="H299" i="1" l="1"/>
  <c r="F307" i="1"/>
  <c r="D300" i="1"/>
  <c r="D307" i="1" s="1"/>
  <c r="E299" i="1"/>
  <c r="D123" i="1"/>
  <c r="E43" i="1"/>
  <c r="D42" i="1"/>
  <c r="D41" i="1"/>
  <c r="D40" i="1"/>
  <c r="D39" i="1"/>
  <c r="D38" i="1"/>
  <c r="D37" i="1"/>
  <c r="H43" i="1"/>
  <c r="G20" i="1"/>
  <c r="H20" i="1"/>
  <c r="G21" i="1"/>
  <c r="G13" i="1" s="1"/>
  <c r="H21" i="1"/>
  <c r="H13" i="1" s="1"/>
  <c r="G22" i="1"/>
  <c r="G14" i="1" s="1"/>
  <c r="H22" i="1"/>
  <c r="H14" i="1" s="1"/>
  <c r="G23" i="1"/>
  <c r="G15" i="1" s="1"/>
  <c r="H23" i="1"/>
  <c r="H15" i="1" s="1"/>
  <c r="G24" i="1"/>
  <c r="G16" i="1" s="1"/>
  <c r="H24" i="1"/>
  <c r="H16" i="1" s="1"/>
  <c r="G25" i="1"/>
  <c r="G17" i="1" s="1"/>
  <c r="H25" i="1"/>
  <c r="H17" i="1" s="1"/>
  <c r="G26" i="1"/>
  <c r="G18" i="1" s="1"/>
  <c r="H26" i="1"/>
  <c r="H18" i="1" s="1"/>
  <c r="F21" i="1"/>
  <c r="F22" i="1"/>
  <c r="F23" i="1"/>
  <c r="F15" i="1" s="1"/>
  <c r="F24" i="1"/>
  <c r="F25" i="1"/>
  <c r="F26" i="1"/>
  <c r="F20" i="1"/>
  <c r="F18" i="1" l="1"/>
  <c r="D26" i="1"/>
  <c r="F16" i="1"/>
  <c r="D24" i="1"/>
  <c r="F14" i="1"/>
  <c r="D22" i="1"/>
  <c r="H27" i="1"/>
  <c r="H12" i="1"/>
  <c r="H19" i="1" s="1"/>
  <c r="F27" i="1"/>
  <c r="D20" i="1"/>
  <c r="F17" i="1"/>
  <c r="D25" i="1"/>
  <c r="F13" i="1"/>
  <c r="F5" i="1" s="1"/>
  <c r="D21" i="1"/>
  <c r="G12" i="1"/>
  <c r="G19" i="1" s="1"/>
  <c r="G27" i="1"/>
  <c r="D43" i="1"/>
  <c r="F299" i="1"/>
  <c r="D292" i="1"/>
  <c r="D299" i="1" s="1"/>
  <c r="D23" i="1"/>
  <c r="F19" i="1" l="1"/>
  <c r="D27" i="1"/>
  <c r="F4" i="1"/>
  <c r="G4" i="1"/>
  <c r="H4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E5" i="1"/>
  <c r="E6" i="1"/>
  <c r="E7" i="1"/>
  <c r="E8" i="1"/>
  <c r="E9" i="1"/>
  <c r="E10" i="1"/>
  <c r="E4" i="1"/>
  <c r="D34" i="1"/>
  <c r="D33" i="1"/>
  <c r="D32" i="1"/>
  <c r="D31" i="1"/>
  <c r="D30" i="1"/>
  <c r="D29" i="1"/>
  <c r="D28" i="1"/>
  <c r="D50" i="1"/>
  <c r="D49" i="1"/>
  <c r="D48" i="1"/>
  <c r="D47" i="1"/>
  <c r="D46" i="1"/>
  <c r="D45" i="1"/>
  <c r="D58" i="1"/>
  <c r="D57" i="1"/>
  <c r="D56" i="1"/>
  <c r="D55" i="1"/>
  <c r="D54" i="1"/>
  <c r="D53" i="1"/>
  <c r="D52" i="1"/>
  <c r="D66" i="1"/>
  <c r="D65" i="1"/>
  <c r="D64" i="1"/>
  <c r="D63" i="1"/>
  <c r="D62" i="1"/>
  <c r="D61" i="1"/>
  <c r="D60" i="1"/>
  <c r="D74" i="1"/>
  <c r="D73" i="1"/>
  <c r="D72" i="1"/>
  <c r="D71" i="1"/>
  <c r="D70" i="1"/>
  <c r="D69" i="1"/>
  <c r="D68" i="1"/>
  <c r="D82" i="1"/>
  <c r="D81" i="1"/>
  <c r="D80" i="1"/>
  <c r="D79" i="1"/>
  <c r="D78" i="1"/>
  <c r="D77" i="1"/>
  <c r="D76" i="1"/>
  <c r="D90" i="1"/>
  <c r="D89" i="1"/>
  <c r="D88" i="1"/>
  <c r="D87" i="1"/>
  <c r="D86" i="1"/>
  <c r="D85" i="1"/>
  <c r="D84" i="1"/>
  <c r="D98" i="1"/>
  <c r="D97" i="1"/>
  <c r="D96" i="1"/>
  <c r="D95" i="1"/>
  <c r="D94" i="1"/>
  <c r="D93" i="1"/>
  <c r="D92" i="1"/>
  <c r="D100" i="1"/>
  <c r="D106" i="1"/>
  <c r="D105" i="1"/>
  <c r="D104" i="1"/>
  <c r="D103" i="1"/>
  <c r="D102" i="1"/>
  <c r="D101" i="1"/>
  <c r="D109" i="1"/>
  <c r="D110" i="1"/>
  <c r="D111" i="1"/>
  <c r="D112" i="1"/>
  <c r="D113" i="1"/>
  <c r="D114" i="1"/>
  <c r="D108" i="1"/>
  <c r="H99" i="1"/>
  <c r="G99" i="1"/>
  <c r="F99" i="1"/>
  <c r="H107" i="1"/>
  <c r="G107" i="1"/>
  <c r="F107" i="1"/>
  <c r="H115" i="1"/>
  <c r="G115" i="1"/>
  <c r="F115" i="1"/>
  <c r="D51" i="1" l="1"/>
  <c r="D35" i="1"/>
  <c r="E11" i="1"/>
  <c r="D8" i="1"/>
  <c r="F11" i="1"/>
  <c r="H11" i="1"/>
  <c r="G11" i="1"/>
  <c r="D9" i="1"/>
  <c r="D10" i="1"/>
  <c r="D6" i="1"/>
  <c r="D4" i="1"/>
  <c r="D7" i="1"/>
  <c r="D5" i="1"/>
  <c r="D107" i="1"/>
  <c r="D83" i="1"/>
  <c r="D67" i="1"/>
  <c r="D59" i="1"/>
  <c r="D12" i="1"/>
  <c r="D18" i="1"/>
  <c r="D16" i="1"/>
  <c r="D14" i="1"/>
  <c r="D17" i="1"/>
  <c r="D15" i="1"/>
  <c r="D13" i="1"/>
  <c r="D115" i="1"/>
  <c r="D99" i="1"/>
  <c r="D91" i="1"/>
  <c r="D75" i="1"/>
  <c r="D19" i="1" l="1"/>
  <c r="D11" i="1"/>
  <c r="H163" i="1"/>
  <c r="G163" i="1"/>
  <c r="F163" i="1"/>
  <c r="E163" i="1"/>
  <c r="H155" i="1"/>
  <c r="G155" i="1"/>
  <c r="F155" i="1"/>
  <c r="E155" i="1"/>
  <c r="H147" i="1"/>
  <c r="H91" i="1"/>
  <c r="G91" i="1"/>
  <c r="F91" i="1"/>
  <c r="H83" i="1" l="1"/>
  <c r="G83" i="1"/>
  <c r="F83" i="1"/>
  <c r="H75" i="1"/>
  <c r="G75" i="1"/>
  <c r="F75" i="1"/>
  <c r="H67" i="1"/>
  <c r="G67" i="1"/>
  <c r="F67" i="1"/>
  <c r="H59" i="1"/>
  <c r="G59" i="1"/>
  <c r="F59" i="1"/>
  <c r="H51" i="1"/>
  <c r="G51" i="1"/>
  <c r="F51" i="1"/>
</calcChain>
</file>

<file path=xl/sharedStrings.xml><?xml version="1.0" encoding="utf-8"?>
<sst xmlns="http://schemas.openxmlformats.org/spreadsheetml/2006/main" count="1489" uniqueCount="262">
  <si>
    <t>Срок реализации</t>
  </si>
  <si>
    <t>Ответственный исполнитель</t>
  </si>
  <si>
    <t>Всего</t>
  </si>
  <si>
    <t xml:space="preserve">в том числе по источникам: </t>
  </si>
  <si>
    <t>ФБ</t>
  </si>
  <si>
    <t>ОБ</t>
  </si>
  <si>
    <t>МБ</t>
  </si>
  <si>
    <t>ИТОГО ПО СТРАТЕГИИ</t>
  </si>
  <si>
    <t>2023-2030</t>
  </si>
  <si>
    <t> 2.</t>
  </si>
  <si>
    <t>2.2.</t>
  </si>
  <si>
    <t>УОМПиС</t>
  </si>
  <si>
    <t>№ п/п</t>
  </si>
  <si>
    <t>ВИ</t>
  </si>
  <si>
    <t>1.2.</t>
  </si>
  <si>
    <t>1.1.</t>
  </si>
  <si>
    <t>2.1.</t>
  </si>
  <si>
    <t>2.1.1.</t>
  </si>
  <si>
    <t>2.1.2.</t>
  </si>
  <si>
    <t>2.1.3.</t>
  </si>
  <si>
    <t>3.1.</t>
  </si>
  <si>
    <t>2017-2030</t>
  </si>
  <si>
    <t>1.</t>
  </si>
  <si>
    <t>1.1.1.</t>
  </si>
  <si>
    <t>1.2.1.</t>
  </si>
  <si>
    <t>1.2.2.</t>
  </si>
  <si>
    <t>1.2.3.</t>
  </si>
  <si>
    <t>1.2.9.</t>
  </si>
  <si>
    <t>1.2.8.</t>
  </si>
  <si>
    <t>1.2.7.</t>
  </si>
  <si>
    <t>1.2.6.</t>
  </si>
  <si>
    <t>1.2.5.</t>
  </si>
  <si>
    <t>1.2.4.</t>
  </si>
  <si>
    <t>Повышение качества выполнения муниципальных функций в сфере образования  МКУ «ИМОЦ»</t>
  </si>
  <si>
    <t>Обеспечение детей дошкольного возраста местами в образовательных организациях Шелеховского района</t>
  </si>
  <si>
    <t>Создание условий для осуществления медицинской деятельности в муниципальных образовательных организациях Шелеховского района</t>
  </si>
  <si>
    <t>Совершенствование организации питания в муниципальных образовательных организациях Шелеховского района</t>
  </si>
  <si>
    <t>Обеспечение комплексной безопасности муниципальных образовательных организаций Шелеховского района</t>
  </si>
  <si>
    <t>Создание условий для обеспечения безопасности школьных перевозок и равного доступа к качественному образованию обучающихся</t>
  </si>
  <si>
    <t>Приобретение зданий, пригодных для оказания услуг детям дошкольного и школьного возраста</t>
  </si>
  <si>
    <r>
      <t>Совершенствование системы гражданско-патриотического воспитания</t>
    </r>
    <r>
      <rPr>
        <sz val="10"/>
        <color rgb="FF000000"/>
        <rFont val="Times New Roman"/>
        <family val="1"/>
        <charset val="204"/>
      </rPr>
      <t>, профилактика экстремизма, развитие навыков межкультурного и межнационального общения</t>
    </r>
  </si>
  <si>
    <t>Развитие инновационной и добровольческой деятельности молодых людей, обеспечение поддержки научной, творческой и предпринимательской активности молодежи, профессиональное развитие, формирование семейных ценностей</t>
  </si>
  <si>
    <t>Обеспечение отдыха и занятости детей и молодежи</t>
  </si>
  <si>
    <t>2.2.1.</t>
  </si>
  <si>
    <t>Деятельность по профилактике наркомании и других социально-негативных явлений</t>
  </si>
  <si>
    <t>Создание условий, направленных на развитие физической культуры и массового спорта</t>
  </si>
  <si>
    <t>Совершенствование системы физического воспитания, развитие массового спорта в рамках деятельности образовательных учреждений</t>
  </si>
  <si>
    <t>5.2.</t>
  </si>
  <si>
    <t>5.2.1.</t>
  </si>
  <si>
    <t>5.2.2.</t>
  </si>
  <si>
    <t>3.</t>
  </si>
  <si>
    <t>Обеспечение предоставления муниципальной услуги «Предоставление дополнительного образования детям в сфере культуры» (смета)</t>
  </si>
  <si>
    <t>Обеспечение предоставления муниципальной услуги «Библиотечное обслуживание населения» (смета)</t>
  </si>
  <si>
    <t>Прочие мероприятия, направленные на выявление и поддержку одаренных детей и талантливой молодежи (пожертвования, платные услуги, гранты УК ДО)</t>
  </si>
  <si>
    <t>Прочие мероприятия, направленные на развитие муниципальных учреждений культуры дополнительного образования детей Шелеховского района (пожертвования, платные услуги, гранты УК ДО)</t>
  </si>
  <si>
    <t xml:space="preserve">Прочие мероприятия, направленные на обеспечение пожарной безопасности и антитеррористической защищенности муниципальных учреждений культуры Шелеховского района </t>
  </si>
  <si>
    <t xml:space="preserve">Прочие мероприятия, направленные на развитие сферы культуры Шелеховского района, в т.ч. технической базы, в т.ч. укрепление материально-технической базы, ремонтные работы </t>
  </si>
  <si>
    <t>Прочие мероприятия, направленные на повышение эффективности муниципального управления в сфере культуры (стипендии, премии Мэра)</t>
  </si>
  <si>
    <t>Проведение работ по ремонту и благоустройству</t>
  </si>
  <si>
    <t>Прочие мероприятия, направленные на развитие муниципальных учреждений культуры Шелеховского района (пожертвования, платные услуги, гранты УК)</t>
  </si>
  <si>
    <t xml:space="preserve"> Обеспечение предоставления муниципальной услуги «Публичное представление музейных экспонатов» (смета)</t>
  </si>
  <si>
    <t xml:space="preserve"> Обеспечение деятельности отдела культуры Администрации Шелеховского  муниципального района (смета)</t>
  </si>
  <si>
    <t>Обеспечение предоставления муниципальных услуг «Проведение культурно-массовых мероприятий», «Организация досуга населения» (субсидия на выполнение муниципального задания МАУК «ЦТД «Родники»)</t>
  </si>
  <si>
    <t>3.2.</t>
  </si>
  <si>
    <t>Объем финансирования, тыс. руб.:</t>
  </si>
  <si>
    <t>3.1.1.</t>
  </si>
  <si>
    <t>3.1.2.</t>
  </si>
  <si>
    <t>3.1.3.</t>
  </si>
  <si>
    <t>3.1.4.</t>
  </si>
  <si>
    <t>3.2.1.</t>
  </si>
  <si>
    <t>3.2.2.</t>
  </si>
  <si>
    <t>3.2.3.</t>
  </si>
  <si>
    <t>Наименование: МП/ПП/мероприятий и инвестпроектов</t>
  </si>
  <si>
    <t>Повышение качества выполнения муниципальных функций в сфере образования</t>
  </si>
  <si>
    <t>Развитие социальной и инженерной инфраструктуры в муниципальных образовательных организациях Шелеховского района</t>
  </si>
  <si>
    <t>Мощность (в соотв. ед.)</t>
  </si>
  <si>
    <t>Эк.эффект (прибыль,
млн. руб.)</t>
  </si>
  <si>
    <r>
      <rPr>
        <sz val="9"/>
        <color theme="1"/>
        <rFont val="Times New Roman"/>
        <family val="1"/>
        <charset val="204"/>
      </rPr>
      <t>Создаваемые</t>
    </r>
    <r>
      <rPr>
        <sz val="10"/>
        <color theme="1"/>
        <rFont val="Times New Roman"/>
        <family val="1"/>
        <charset val="204"/>
      </rPr>
      <t xml:space="preserve"> рабочие места, ед.</t>
    </r>
  </si>
  <si>
    <t>ОК</t>
  </si>
  <si>
    <t>4.</t>
  </si>
  <si>
    <t>Мероприятие 1</t>
  </si>
  <si>
    <t>ОСПН</t>
  </si>
  <si>
    <t>Мероприятие 2</t>
  </si>
  <si>
    <t>Мероприятие 3</t>
  </si>
  <si>
    <t>5.</t>
  </si>
  <si>
    <t>ОСПН, УОМПиС</t>
  </si>
  <si>
    <t>5.1.</t>
  </si>
  <si>
    <t>5.1.1.</t>
  </si>
  <si>
    <t>5.1.2.</t>
  </si>
  <si>
    <t>6.</t>
  </si>
  <si>
    <t>6.1.</t>
  </si>
  <si>
    <t>6.1.1.</t>
  </si>
  <si>
    <t>6.1.2.</t>
  </si>
  <si>
    <t>6.1.3.</t>
  </si>
  <si>
    <t>ГОиЧС, ПУ</t>
  </si>
  <si>
    <t>ГОиЧС</t>
  </si>
  <si>
    <t>6.2.</t>
  </si>
  <si>
    <t>6.2.1.</t>
  </si>
  <si>
    <t>6.3.</t>
  </si>
  <si>
    <t>ПУ</t>
  </si>
  <si>
    <t>7.</t>
  </si>
  <si>
    <t>7.1.1.</t>
  </si>
  <si>
    <t>7.1.2.</t>
  </si>
  <si>
    <t>7.2.</t>
  </si>
  <si>
    <t>7.2.1.</t>
  </si>
  <si>
    <t>7.2.2.</t>
  </si>
  <si>
    <t>7.2.3.</t>
  </si>
  <si>
    <t>7.3.</t>
  </si>
  <si>
    <t>7.3.1.</t>
  </si>
  <si>
    <t>7.3.2.</t>
  </si>
  <si>
    <t>6.3.1.</t>
  </si>
  <si>
    <t>6.3.2.</t>
  </si>
  <si>
    <t>6.3.3.</t>
  </si>
  <si>
    <t>7.5.</t>
  </si>
  <si>
    <t>7.5.1.</t>
  </si>
  <si>
    <t>7.5.2.</t>
  </si>
  <si>
    <t>7.4.3.</t>
  </si>
  <si>
    <t>7.4.2.</t>
  </si>
  <si>
    <t>7.4.1.</t>
  </si>
  <si>
    <t>7.4.</t>
  </si>
  <si>
    <t>УЭ, ОПР</t>
  </si>
  <si>
    <t>УЭ</t>
  </si>
  <si>
    <t xml:space="preserve">Проведение аналитических исследований, разработка и актуализация Инвестиционного паспорта Шелеховского района, </t>
  </si>
  <si>
    <t>Поддержка инвестиционных предложений, продвижение инвестиционных проектов, инвестиционный патронаж</t>
  </si>
  <si>
    <t>Имущественная поддержка СМСП: реализация преимущественного права СМСП на приобретение арендуемого имущества, сохранение льготных ставок арендной платы</t>
  </si>
  <si>
    <t>Информационная поддержка СМСП: освещение  в СМИ, распространение  информационно-печатной продукции, проведение обучающих семинаров</t>
  </si>
  <si>
    <t>Проведение конкурсов для СМСП («Лучший предприниматель Шелеховского района», на предоставление финансовой поддержки и т.д.)</t>
  </si>
  <si>
    <t>Содействие сельскохозяйственным товаропроизводителям в получении субсидии из бюджетов всех уровней и ВИ</t>
  </si>
  <si>
    <t>ОПР</t>
  </si>
  <si>
    <t>Содействие в предоставлении господдержки на строительство (приобретение) жилья в сельской местности и софинансирование расходных обязательств</t>
  </si>
  <si>
    <t>Проведение конкурсов профессионального мастерства</t>
  </si>
  <si>
    <t>Создание условий для формирования современной инфраструктуры потребительского рынка</t>
  </si>
  <si>
    <t>Совершенствование системы защиты прав потребителей и реализация госполитики в области торговой деятельности</t>
  </si>
  <si>
    <t>Обеспечение требований энергетической эффективности зданий, строений, сооружений</t>
  </si>
  <si>
    <t>Технические и технологические мероприятия по энергосбережению и повышению энергетической эффективности систем коммунальной инфраструктуры</t>
  </si>
  <si>
    <t>8.</t>
  </si>
  <si>
    <t>8.1.</t>
  </si>
  <si>
    <t>8.1.1.</t>
  </si>
  <si>
    <t>8.1.2.</t>
  </si>
  <si>
    <t>8.1.3.</t>
  </si>
  <si>
    <t>8.2.</t>
  </si>
  <si>
    <t>8.2.1.</t>
  </si>
  <si>
    <t>8.2.2.</t>
  </si>
  <si>
    <t>ФУ</t>
  </si>
  <si>
    <t>8.3.1.</t>
  </si>
  <si>
    <t>8.3.2.</t>
  </si>
  <si>
    <t>8.3.</t>
  </si>
  <si>
    <t>Обеспечение эффективного управления муниципальными финансами, составление и организация исполнения районного бюджета</t>
  </si>
  <si>
    <t>Выравнивание бюджетной обеспеченности бюджетов поселений Шелеховского района</t>
  </si>
  <si>
    <t>Управление муниципальным долгом и его обслуживание</t>
  </si>
  <si>
    <t>8.1.4.</t>
  </si>
  <si>
    <t>Обеспечение ведения бухгалтерского учета, сдачи отчетности муниципальных учреждений Шелеховского района</t>
  </si>
  <si>
    <t>Обеспечение прозрачности и открытости деятельности органов местного самоуправления, муниципальных учреждений Шелеховского района</t>
  </si>
  <si>
    <t>Повышение квалификации муниципальных служащих</t>
  </si>
  <si>
    <t>Обеспечение деятельности по выполнению муниципальных функций</t>
  </si>
  <si>
    <t>Обеспечение деятельности по выполнению переданных государственных полномочий</t>
  </si>
  <si>
    <t>9.</t>
  </si>
  <si>
    <t>УМИ</t>
  </si>
  <si>
    <t>9.1.</t>
  </si>
  <si>
    <t>9.1.1.</t>
  </si>
  <si>
    <t>9.2.</t>
  </si>
  <si>
    <t>9.2.1.</t>
  </si>
  <si>
    <t>9.2.2.</t>
  </si>
  <si>
    <t>Финансовое, материально-техническое, социально-бытовое обеспечение деятельности УМИ</t>
  </si>
  <si>
    <t>Обеспечение проведения инвентаризации и оценки муниципального имущества, находящегося в муниципальной собственности</t>
  </si>
  <si>
    <t>Обеспечение формирования земельных участков</t>
  </si>
  <si>
    <t>Внепрограммные мероприятия</t>
  </si>
  <si>
    <t>10.</t>
  </si>
  <si>
    <t>10.1.</t>
  </si>
  <si>
    <t>Обеспечение деятельности Контрольно-ревизионной палаты Шелеховского района</t>
  </si>
  <si>
    <t>ОМСУ ШР</t>
  </si>
  <si>
    <t>10.2.</t>
  </si>
  <si>
    <t>10.3.</t>
  </si>
  <si>
    <t>10.4.</t>
  </si>
  <si>
    <t>Формирование резервного фонда Шелеховского района</t>
  </si>
  <si>
    <t>Передача отдельных полномочий поселениям Шелеховского района</t>
  </si>
  <si>
    <t>Организация и проведение на территории Шелеховского района выборов муниципального, регионального и федерального уровня</t>
  </si>
  <si>
    <t>11.</t>
  </si>
  <si>
    <t>11.1.</t>
  </si>
  <si>
    <t>11.2.</t>
  </si>
  <si>
    <t>11.3.</t>
  </si>
  <si>
    <t>11.4.</t>
  </si>
  <si>
    <t>Инвестиционное и инновационная деятельность на территоррии Шелеховского района</t>
  </si>
  <si>
    <t>-</t>
  </si>
  <si>
    <t>ТИК ШР</t>
  </si>
  <si>
    <t>КРП ШР</t>
  </si>
  <si>
    <t>Обеспечение детей в возрасте от шести месяцев до полутора лет, специальными молочными продуктами детского питания</t>
  </si>
  <si>
    <t>Создание для инвалидов и других маломобильных групп населения доступной среды жизнедеятельности</t>
  </si>
  <si>
    <t>3.1.5.</t>
  </si>
  <si>
    <t>3.1.6.</t>
  </si>
  <si>
    <t>3.1.7.</t>
  </si>
  <si>
    <t>3.1.8.</t>
  </si>
  <si>
    <t>3.1.9.</t>
  </si>
  <si>
    <t xml:space="preserve">МП «Совершенствование сферы образования на территории Шелеховского района» </t>
  </si>
  <si>
    <t>ПП «Организация предоставления дошкольного, начального общего, основного общего, среднего общего, дополнительного образования»</t>
  </si>
  <si>
    <t>МП «Создание условий для развития молодежной среды на территории Шелеховского района»</t>
  </si>
  <si>
    <t>ПП «Качественное развитие потенциала и воспитания молодежи Шелеховского района»</t>
  </si>
  <si>
    <r>
      <t xml:space="preserve">ПП </t>
    </r>
    <r>
      <rPr>
        <sz val="10"/>
        <color rgb="FF000000"/>
        <rFont val="Times New Roman"/>
        <family val="1"/>
        <charset val="204"/>
      </rPr>
      <t>«Комплексные меры профилактики злоупотребления наркотическими средствами и психотропными веществами</t>
    </r>
  </si>
  <si>
    <t>МП «Развитие сферы культуры Шелеховского района»</t>
  </si>
  <si>
    <t>ПП «Создание условий для повышения эффективности культурно-досуговой, библиотечной, музейно-выставочной деятельности и дополнительного образования детей в сфере культуры на территории Шелеховского район»</t>
  </si>
  <si>
    <t>ПП «Совершенствование муниципального управления в сфере культуры Шелеховского района»</t>
  </si>
  <si>
    <t>МП «Дополнительные меры поддержки для отдельных категорий граждан Шелеховского района»</t>
  </si>
  <si>
    <t>МП «Формирование здорового образа жизни у населения Шелеховского района»</t>
  </si>
  <si>
    <t>ПП «Создание условий для формирования здорового образа жизни населения Шелеховского района»</t>
  </si>
  <si>
    <t>ПП «Развитие физической культуры и спорта в Шелеховском районе»</t>
  </si>
  <si>
    <t>МП «Обеспечение комплексных мер безопасности на территории Шелеховского района»</t>
  </si>
  <si>
    <t>ПП «Обеспечение защиты населения и территории Шелеховского района от чрезвычайных ситуаций природного и техногенного характера»</t>
  </si>
  <si>
    <t>ПП «Создание условий для организации отлова, транспортировки и передержки безнадзорных животных на территории Шелеховского района»</t>
  </si>
  <si>
    <t>ПП «Профилактика правонарушений в Шелеховском районе, включая развитие центров медиации при образовательных учреждениях»</t>
  </si>
  <si>
    <t>МП «Развитие конкурентно-способной экономики Шелеховского района»</t>
  </si>
  <si>
    <t>ПП «Создание условий для инвестиционной привлекательности Шелеховского района»</t>
  </si>
  <si>
    <t>ПП «Развитие малого и среднего предпринимательства»</t>
  </si>
  <si>
    <t>ПП «Создание условий для социального развития сельских территорий Шелеховского района, рынков сырья и продовольствия»</t>
  </si>
  <si>
    <t>ПП «Развитие потребительского рынка Шелеховского района»</t>
  </si>
  <si>
    <t>ПП «Энергосбережение и повышение энергетической эффективности объектов в Шелеховском районе»</t>
  </si>
  <si>
    <t>МП «Совершенствование механизмов управления развитием Шелеховского района»</t>
  </si>
  <si>
    <t>ПП «Организация составления  и исполнения бюджета Шелеховского района, управление муниципальными финансами»</t>
  </si>
  <si>
    <t>ПП «Повышение эффективности бюджетных расходов Шелеховского района»</t>
  </si>
  <si>
    <t>ПП «Обеспечение деятельности Администрации Шелеховского муниципального района»</t>
  </si>
  <si>
    <t>МП «Совершенствование механизмов управления муниципальным имуществом»</t>
  </si>
  <si>
    <t>ПП «Создание условий для эффективного использования муниципального имущества Шелеховского района»</t>
  </si>
  <si>
    <t>ПП «Совершенствование земельных и имущественных отношений на территории Шелеховского района»</t>
  </si>
  <si>
    <t>Организация предоставления доступного и качественного образования в МОО Шелеховского района</t>
  </si>
  <si>
    <t xml:space="preserve">Строительство логистического центра </t>
  </si>
  <si>
    <t>Благоустройство и модернизация базы отдыха «Голубые Ели»</t>
  </si>
  <si>
    <t>Модернизация действующих горнолыжных трасс</t>
  </si>
  <si>
    <t>Строительство кирпичного завода</t>
  </si>
  <si>
    <t>Организация производства теплоизоляционной продукции на основе базальтовых волокон - базальтовых утеплителей</t>
  </si>
  <si>
    <t>ООО «Группа компаний «КОТ»</t>
  </si>
  <si>
    <t>ООО «Голубые Ели+»</t>
  </si>
  <si>
    <t>НОУДО «Иркутская детско-юношеская спортивная горнолыжная школа»</t>
  </si>
  <si>
    <t>ООО «ВладимирГрад»</t>
  </si>
  <si>
    <t>ООО «Производственно-коммерческая фирма «Никоград»</t>
  </si>
  <si>
    <t>ООО «Старатель»</t>
  </si>
  <si>
    <t>ООО «Автотрейд-Иркутск»</t>
  </si>
  <si>
    <t>600 тыс.шт.</t>
  </si>
  <si>
    <t>Организации ШР</t>
  </si>
  <si>
    <t>4.1.</t>
  </si>
  <si>
    <t>Привлечение медицинских работников для работы в ОГБУЗ «ШРБ», путем установления дополнительных мер социальной поддержки</t>
  </si>
  <si>
    <t xml:space="preserve">  Реализация комплекса мер, направленных на формирование здорового образа жизни у подрастающего поколения Шелеховского района посредством  проведения медицинской, социально-педагогической, социально-психологической реабилитации детей школьного возраста, детей с ограниченными возможностями здоровья школьного возраста, развитие адаптационных возможностей </t>
  </si>
  <si>
    <t>Обеспечение деятельности МКУ ШР «ЕДДС»</t>
  </si>
  <si>
    <t>Создание системы оповещения и информирования населения о возникновении/угрозе возникновения ЧС</t>
  </si>
  <si>
    <t>Создание, накопление и восполнение резерва материальных ресурсов для ликвидации ЧС</t>
  </si>
  <si>
    <t xml:space="preserve">Передача отдельных полномочий поселений Шелеховскому району </t>
  </si>
  <si>
    <t>СП АШМР, КРП</t>
  </si>
  <si>
    <t>ОМСУ ШР, КРП ШР, 
МУ и МУП ШР, организации ШР</t>
  </si>
  <si>
    <t>Строительство автоцентра по продаже автобусов и грузовых автомобилей марки «FAW«</t>
  </si>
  <si>
    <t>ПП «Развитие дошкольного, общего и дополнительного образования на территории Шелеховского района»</t>
  </si>
  <si>
    <t>Привлечение медицинских работников для работы в ОГБУЗ «ШРБ» путем установления дополнительных мер социальной поддержки</t>
  </si>
  <si>
    <t>Создание предпосылок для обеспечения безопасной среды проживания жителей Шелеховского района</t>
  </si>
  <si>
    <t>Снижение уровня безнадзорности, беспризорности несовершеннолетних, выявление и устранение причин и условий, способствующих этому</t>
  </si>
  <si>
    <t>Профилактика терроризма и экстремизма</t>
  </si>
  <si>
    <t>6.3.4.</t>
  </si>
  <si>
    <t>Профилактика детского дорожно-транспортного травматизма</t>
  </si>
  <si>
    <t>Сокращение численности безнадзорных животных на территории Шелеховского района</t>
  </si>
  <si>
    <t>7.2.4.</t>
  </si>
  <si>
    <t>Финансовая поддержка СМСП, содействие в получении финансовой поддержки СМСП</t>
  </si>
  <si>
    <t>Проведение конкурсов для СМСП для повышения положительного имиджа предпринимателя</t>
  </si>
  <si>
    <t>Инвестиционное и инновационная деятельность на территории Шелеховского района</t>
  </si>
  <si>
    <t>Внепрограммные мероприятия. Обеспечение выполнения иных требований федерального закона о местном самоуправлении</t>
  </si>
  <si>
    <t>Строительство автоцентра по продаже автобусов и грузовых автомобилей марки «FAW»</t>
  </si>
  <si>
    <t>ПП «Профилактика правонарушений в Шелеховском районе»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</si>
</sst>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_р_._-;\-* #,##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7">
    <xf numFmtId="0" fontId="0" fillId="0" borderId="0" xfId="0"/>
    <xf numFmtId="9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9" fontId="2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9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9" fontId="2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9" fontId="2" fillId="5" borderId="1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9" fontId="5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top" wrapText="1"/>
    </xf>
    <xf numFmtId="43" fontId="2" fillId="4" borderId="1" xfId="1" applyNumberFormat="1" applyFont="1" applyFill="1" applyBorder="1" applyAlignment="1">
      <alignment horizontal="center" vertical="top" wrapText="1"/>
    </xf>
    <xf numFmtId="43" fontId="2" fillId="3" borderId="1" xfId="1" applyNumberFormat="1" applyFont="1" applyFill="1" applyBorder="1" applyAlignment="1">
      <alignment horizontal="center" vertical="top" wrapText="1"/>
    </xf>
    <xf numFmtId="43" fontId="5" fillId="3" borderId="1" xfId="1" applyNumberFormat="1" applyFont="1" applyFill="1" applyBorder="1" applyAlignment="1">
      <alignment horizontal="center" vertical="top" wrapText="1"/>
    </xf>
    <xf numFmtId="43" fontId="2" fillId="5" borderId="1" xfId="1" applyNumberFormat="1" applyFont="1" applyFill="1" applyBorder="1" applyAlignment="1">
      <alignment horizontal="center" vertical="top" wrapText="1"/>
    </xf>
    <xf numFmtId="43" fontId="3" fillId="5" borderId="1" xfId="1" applyNumberFormat="1" applyFont="1" applyFill="1" applyBorder="1" applyAlignment="1">
      <alignment horizontal="center" vertical="top" wrapText="1"/>
    </xf>
    <xf numFmtId="43" fontId="5" fillId="5" borderId="1" xfId="1" applyNumberFormat="1" applyFont="1" applyFill="1" applyBorder="1" applyAlignment="1">
      <alignment horizontal="center" vertical="top" wrapText="1"/>
    </xf>
    <xf numFmtId="43" fontId="2" fillId="0" borderId="1" xfId="1" applyNumberFormat="1" applyFont="1" applyBorder="1" applyAlignment="1">
      <alignment horizontal="center" vertical="top" wrapText="1"/>
    </xf>
    <xf numFmtId="43" fontId="3" fillId="0" borderId="1" xfId="1" applyNumberFormat="1" applyFont="1" applyBorder="1" applyAlignment="1">
      <alignment horizontal="center" vertical="top" wrapText="1"/>
    </xf>
    <xf numFmtId="43" fontId="5" fillId="0" borderId="1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43" fontId="5" fillId="4" borderId="1" xfId="1" applyNumberFormat="1" applyFont="1" applyFill="1" applyBorder="1" applyAlignment="1">
      <alignment horizontal="center" vertical="top" wrapText="1"/>
    </xf>
    <xf numFmtId="9" fontId="5" fillId="4" borderId="1" xfId="0" applyNumberFormat="1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43" fontId="2" fillId="0" borderId="1" xfId="1" applyNumberFormat="1" applyFont="1" applyFill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top" wrapText="1"/>
    </xf>
    <xf numFmtId="43" fontId="3" fillId="0" borderId="1" xfId="1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right" vertical="top" wrapText="1" indent="1"/>
    </xf>
    <xf numFmtId="164" fontId="9" fillId="0" borderId="1" xfId="0" applyNumberFormat="1" applyFont="1" applyBorder="1" applyAlignment="1">
      <alignment horizontal="right" vertical="top" wrapText="1" indent="1"/>
    </xf>
    <xf numFmtId="0" fontId="9" fillId="0" borderId="1" xfId="0" applyFont="1" applyFill="1" applyBorder="1" applyAlignment="1">
      <alignment horizontal="center" vertical="top" wrapText="1"/>
    </xf>
    <xf numFmtId="43" fontId="9" fillId="0" borderId="1" xfId="1" applyNumberFormat="1" applyFont="1" applyFill="1" applyBorder="1" applyAlignment="1">
      <alignment horizontal="center" vertical="top" wrapText="1"/>
    </xf>
    <xf numFmtId="9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43" fontId="11" fillId="0" borderId="1" xfId="1" applyNumberFormat="1" applyFont="1" applyFill="1" applyBorder="1" applyAlignment="1">
      <alignment horizontal="center" vertical="top" wrapText="1"/>
    </xf>
    <xf numFmtId="9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43" fontId="9" fillId="3" borderId="1" xfId="1" applyNumberFormat="1" applyFont="1" applyFill="1" applyBorder="1" applyAlignment="1">
      <alignment horizontal="center" vertical="top" wrapText="1"/>
    </xf>
    <xf numFmtId="9" fontId="9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 wrapText="1"/>
    </xf>
    <xf numFmtId="43" fontId="11" fillId="3" borderId="1" xfId="1" applyNumberFormat="1" applyFont="1" applyFill="1" applyBorder="1" applyAlignment="1">
      <alignment horizontal="center" vertical="top" wrapText="1"/>
    </xf>
    <xf numFmtId="9" fontId="1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43" fontId="9" fillId="5" borderId="1" xfId="1" applyNumberFormat="1" applyFont="1" applyFill="1" applyBorder="1" applyAlignment="1">
      <alignment horizontal="center" vertical="top" wrapText="1"/>
    </xf>
    <xf numFmtId="9" fontId="9" fillId="5" borderId="1" xfId="0" applyNumberFormat="1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horizontal="center" vertical="top" wrapText="1"/>
    </xf>
    <xf numFmtId="43" fontId="11" fillId="5" borderId="1" xfId="1" applyNumberFormat="1" applyFont="1" applyFill="1" applyBorder="1" applyAlignment="1">
      <alignment horizontal="center" vertical="top" wrapText="1"/>
    </xf>
    <xf numFmtId="9" fontId="11" fillId="5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43" fontId="12" fillId="0" borderId="0" xfId="0" applyNumberFormat="1" applyFont="1" applyAlignment="1">
      <alignment vertical="top"/>
    </xf>
    <xf numFmtId="0" fontId="12" fillId="4" borderId="0" xfId="0" applyFont="1" applyFill="1" applyAlignment="1">
      <alignment vertical="top"/>
    </xf>
    <xf numFmtId="43" fontId="12" fillId="4" borderId="0" xfId="0" applyNumberFormat="1" applyFont="1" applyFill="1" applyAlignment="1">
      <alignment vertical="top"/>
    </xf>
    <xf numFmtId="49" fontId="12" fillId="0" borderId="0" xfId="0" applyNumberFormat="1" applyFont="1" applyAlignment="1">
      <alignment vertical="top"/>
    </xf>
    <xf numFmtId="0" fontId="12" fillId="0" borderId="0" xfId="0" applyFont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9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9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5" fontId="9" fillId="0" borderId="1" xfId="1" applyNumberFormat="1" applyFont="1" applyFill="1" applyBorder="1" applyAlignment="1">
      <alignment horizontal="center" vertical="top" wrapText="1"/>
    </xf>
    <xf numFmtId="165" fontId="2" fillId="3" borderId="1" xfId="1" applyNumberFormat="1" applyFont="1" applyFill="1" applyBorder="1" applyAlignment="1">
      <alignment horizontal="center" vertical="top" wrapText="1"/>
    </xf>
    <xf numFmtId="43" fontId="7" fillId="3" borderId="1" xfId="1" applyNumberFormat="1" applyFont="1" applyFill="1" applyBorder="1" applyAlignment="1">
      <alignment horizontal="center" vertical="top" wrapText="1"/>
    </xf>
    <xf numFmtId="165" fontId="7" fillId="3" borderId="1" xfId="1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43" fontId="14" fillId="0" borderId="1" xfId="1" applyNumberFormat="1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5" fontId="11" fillId="0" borderId="1" xfId="1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49" fontId="7" fillId="4" borderId="2" xfId="0" applyNumberFormat="1" applyFont="1" applyFill="1" applyBorder="1" applyAlignment="1">
      <alignment vertical="top"/>
    </xf>
    <xf numFmtId="0" fontId="7" fillId="4" borderId="2" xfId="0" applyFont="1" applyFill="1" applyBorder="1" applyAlignment="1">
      <alignment vertical="top" wrapText="1"/>
    </xf>
    <xf numFmtId="49" fontId="7" fillId="4" borderId="3" xfId="0" applyNumberFormat="1" applyFont="1" applyFill="1" applyBorder="1" applyAlignment="1">
      <alignment vertical="top"/>
    </xf>
    <xf numFmtId="0" fontId="7" fillId="4" borderId="3" xfId="0" applyFont="1" applyFill="1" applyBorder="1" applyAlignment="1">
      <alignment vertical="top" wrapText="1"/>
    </xf>
    <xf numFmtId="49" fontId="7" fillId="4" borderId="4" xfId="0" applyNumberFormat="1" applyFont="1" applyFill="1" applyBorder="1" applyAlignment="1">
      <alignment vertical="top"/>
    </xf>
    <xf numFmtId="0" fontId="7" fillId="4" borderId="4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49" fontId="2" fillId="3" borderId="3" xfId="0" applyNumberFormat="1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49" fontId="2" fillId="5" borderId="3" xfId="0" applyNumberFormat="1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49" fontId="2" fillId="5" borderId="4" xfId="0" applyNumberFormat="1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49" fontId="2" fillId="4" borderId="3" xfId="0" applyNumberFormat="1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49" fontId="9" fillId="0" borderId="2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49" fontId="9" fillId="0" borderId="3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49" fontId="9" fillId="0" borderId="4" xfId="0" applyNumberFormat="1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9" fontId="9" fillId="3" borderId="2" xfId="0" applyNumberFormat="1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 wrapText="1"/>
    </xf>
    <xf numFmtId="49" fontId="9" fillId="3" borderId="3" xfId="0" applyNumberFormat="1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49" fontId="9" fillId="3" borderId="4" xfId="0" applyNumberFormat="1" applyFont="1" applyFill="1" applyBorder="1" applyAlignment="1">
      <alignment vertical="top" wrapText="1"/>
    </xf>
    <xf numFmtId="0" fontId="9" fillId="3" borderId="4" xfId="0" applyFont="1" applyFill="1" applyBorder="1" applyAlignment="1">
      <alignment vertical="top" wrapText="1"/>
    </xf>
    <xf numFmtId="49" fontId="9" fillId="5" borderId="2" xfId="0" applyNumberFormat="1" applyFont="1" applyFill="1" applyBorder="1" applyAlignment="1">
      <alignment vertical="top" wrapText="1"/>
    </xf>
    <xf numFmtId="0" fontId="9" fillId="5" borderId="2" xfId="0" applyFont="1" applyFill="1" applyBorder="1" applyAlignment="1">
      <alignment vertical="top" wrapText="1"/>
    </xf>
    <xf numFmtId="49" fontId="9" fillId="5" borderId="3" xfId="0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vertical="top" wrapText="1"/>
    </xf>
    <xf numFmtId="49" fontId="9" fillId="5" borderId="4" xfId="0" applyNumberFormat="1" applyFont="1" applyFill="1" applyBorder="1" applyAlignment="1">
      <alignment vertical="top" wrapText="1"/>
    </xf>
    <xf numFmtId="0" fontId="9" fillId="5" borderId="4" xfId="0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49" fontId="6" fillId="0" borderId="3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49" fontId="6" fillId="0" borderId="4" xfId="0" applyNumberFormat="1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49" fontId="9" fillId="0" borderId="2" xfId="0" applyNumberFormat="1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49" fontId="9" fillId="0" borderId="3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49" fontId="9" fillId="5" borderId="1" xfId="0" applyNumberFormat="1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49" fontId="2" fillId="5" borderId="3" xfId="0" applyNumberFormat="1" applyFont="1" applyFill="1" applyBorder="1" applyAlignment="1">
      <alignment horizontal="center" vertical="top" wrapText="1"/>
    </xf>
    <xf numFmtId="49" fontId="2" fillId="5" borderId="4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CC"/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5"/>
  <sheetViews>
    <sheetView tabSelected="1"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F13" sqref="F13"/>
    </sheetView>
  </sheetViews>
  <sheetFormatPr defaultColWidth="13.5703125" defaultRowHeight="15" x14ac:dyDescent="0.25"/>
  <cols>
    <col min="1" max="1" width="5" style="82" customWidth="1"/>
    <col min="2" max="2" width="18.85546875" style="83" customWidth="1"/>
    <col min="3" max="3" width="10.42578125" style="78" customWidth="1"/>
    <col min="4" max="8" width="12.28515625" style="78" customWidth="1"/>
    <col min="9" max="9" width="10" style="78" customWidth="1"/>
    <col min="10" max="11" width="10.5703125" style="78" customWidth="1"/>
    <col min="12" max="12" width="12.85546875" style="78" customWidth="1"/>
    <col min="13" max="16384" width="13.5703125" style="78"/>
  </cols>
  <sheetData>
    <row r="1" spans="1:19" s="77" customFormat="1" ht="12.75" customHeight="1" x14ac:dyDescent="0.25">
      <c r="A1" s="225" t="s">
        <v>12</v>
      </c>
      <c r="B1" s="224" t="s">
        <v>72</v>
      </c>
      <c r="C1" s="224" t="s">
        <v>0</v>
      </c>
      <c r="D1" s="224" t="s">
        <v>64</v>
      </c>
      <c r="E1" s="224"/>
      <c r="F1" s="224"/>
      <c r="G1" s="224"/>
      <c r="H1" s="224"/>
      <c r="I1" s="235" t="s">
        <v>75</v>
      </c>
      <c r="J1" s="227" t="s">
        <v>76</v>
      </c>
      <c r="K1" s="224" t="s">
        <v>77</v>
      </c>
      <c r="L1" s="224" t="s">
        <v>1</v>
      </c>
    </row>
    <row r="2" spans="1:19" s="77" customFormat="1" ht="12.75" customHeight="1" x14ac:dyDescent="0.25">
      <c r="A2" s="226"/>
      <c r="B2" s="224"/>
      <c r="C2" s="224"/>
      <c r="D2" s="224" t="s">
        <v>2</v>
      </c>
      <c r="E2" s="224" t="s">
        <v>3</v>
      </c>
      <c r="F2" s="224"/>
      <c r="G2" s="224"/>
      <c r="H2" s="224"/>
      <c r="I2" s="236"/>
      <c r="J2" s="228"/>
      <c r="K2" s="224"/>
      <c r="L2" s="224"/>
    </row>
    <row r="3" spans="1:19" s="77" customFormat="1" ht="12.75" customHeight="1" x14ac:dyDescent="0.25">
      <c r="A3" s="226"/>
      <c r="B3" s="224"/>
      <c r="C3" s="224"/>
      <c r="D3" s="224"/>
      <c r="E3" s="44" t="s">
        <v>4</v>
      </c>
      <c r="F3" s="44" t="s">
        <v>5</v>
      </c>
      <c r="G3" s="44" t="s">
        <v>6</v>
      </c>
      <c r="H3" s="44" t="s">
        <v>13</v>
      </c>
      <c r="I3" s="236"/>
      <c r="J3" s="228"/>
      <c r="K3" s="224"/>
      <c r="L3" s="224"/>
    </row>
    <row r="4" spans="1:19" ht="12.75" customHeight="1" x14ac:dyDescent="0.25">
      <c r="A4" s="229"/>
      <c r="B4" s="230" t="s">
        <v>7</v>
      </c>
      <c r="C4" s="45">
        <v>2017</v>
      </c>
      <c r="D4" s="39">
        <f>SUM(E4:H4)</f>
        <v>1212364.99</v>
      </c>
      <c r="E4" s="39">
        <f t="shared" ref="E4:H10" si="0">E12+E116+E172+E292+E316+E372+E468+E620+E716+E764+E812</f>
        <v>12</v>
      </c>
      <c r="F4" s="39">
        <f t="shared" si="0"/>
        <v>720283.09999999986</v>
      </c>
      <c r="G4" s="39">
        <f t="shared" si="0"/>
        <v>481235.55000000005</v>
      </c>
      <c r="H4" s="39">
        <f t="shared" si="0"/>
        <v>10834.34</v>
      </c>
      <c r="I4" s="36" t="s">
        <v>183</v>
      </c>
      <c r="J4" s="39">
        <f t="shared" ref="J4:K10" si="1">J12+J116+J172+J292+J316+J372+J468+J620+J716+J764+J812</f>
        <v>0</v>
      </c>
      <c r="K4" s="100">
        <f t="shared" si="1"/>
        <v>20</v>
      </c>
      <c r="L4" s="231" t="s">
        <v>245</v>
      </c>
      <c r="N4" s="79"/>
      <c r="O4" s="79"/>
      <c r="P4" s="79"/>
      <c r="Q4" s="79"/>
      <c r="R4" s="79"/>
      <c r="S4" s="79"/>
    </row>
    <row r="5" spans="1:19" ht="12.75" customHeight="1" x14ac:dyDescent="0.25">
      <c r="A5" s="229"/>
      <c r="B5" s="230"/>
      <c r="C5" s="45">
        <v>2018</v>
      </c>
      <c r="D5" s="39">
        <f t="shared" ref="D5:D10" si="2">SUM(E5:H5)</f>
        <v>1777244.11</v>
      </c>
      <c r="E5" s="39">
        <f t="shared" si="0"/>
        <v>12</v>
      </c>
      <c r="F5" s="39">
        <f t="shared" si="0"/>
        <v>1203789.76</v>
      </c>
      <c r="G5" s="39">
        <f t="shared" si="0"/>
        <v>562424.01000000013</v>
      </c>
      <c r="H5" s="39">
        <f t="shared" si="0"/>
        <v>11018.34</v>
      </c>
      <c r="I5" s="36" t="s">
        <v>183</v>
      </c>
      <c r="J5" s="39">
        <f t="shared" si="1"/>
        <v>390</v>
      </c>
      <c r="K5" s="100">
        <f t="shared" si="1"/>
        <v>52</v>
      </c>
      <c r="L5" s="232"/>
      <c r="N5" s="79"/>
      <c r="O5" s="79"/>
      <c r="P5" s="79"/>
      <c r="Q5" s="79"/>
      <c r="R5" s="79"/>
      <c r="S5" s="79"/>
    </row>
    <row r="6" spans="1:19" ht="12.75" customHeight="1" x14ac:dyDescent="0.25">
      <c r="A6" s="229"/>
      <c r="B6" s="230"/>
      <c r="C6" s="45">
        <v>2019</v>
      </c>
      <c r="D6" s="39">
        <f t="shared" si="2"/>
        <v>1438610.5485</v>
      </c>
      <c r="E6" s="39">
        <f t="shared" si="0"/>
        <v>12</v>
      </c>
      <c r="F6" s="39">
        <f t="shared" si="0"/>
        <v>866626.7</v>
      </c>
      <c r="G6" s="39">
        <f t="shared" si="0"/>
        <v>560923.5085</v>
      </c>
      <c r="H6" s="39">
        <f t="shared" si="0"/>
        <v>11048.34</v>
      </c>
      <c r="I6" s="36" t="s">
        <v>183</v>
      </c>
      <c r="J6" s="39">
        <f t="shared" si="1"/>
        <v>0</v>
      </c>
      <c r="K6" s="100">
        <f t="shared" si="1"/>
        <v>225</v>
      </c>
      <c r="L6" s="232"/>
      <c r="N6" s="79"/>
      <c r="O6" s="79"/>
      <c r="P6" s="79"/>
      <c r="Q6" s="79"/>
      <c r="R6" s="79"/>
      <c r="S6" s="79"/>
    </row>
    <row r="7" spans="1:19" ht="12.75" customHeight="1" x14ac:dyDescent="0.25">
      <c r="A7" s="229"/>
      <c r="B7" s="230"/>
      <c r="C7" s="45">
        <v>2020</v>
      </c>
      <c r="D7" s="39">
        <f t="shared" si="2"/>
        <v>1862253.3869249998</v>
      </c>
      <c r="E7" s="39">
        <f t="shared" si="0"/>
        <v>12</v>
      </c>
      <c r="F7" s="39">
        <f t="shared" si="0"/>
        <v>1256756.5</v>
      </c>
      <c r="G7" s="39">
        <f t="shared" si="0"/>
        <v>594382.24692499987</v>
      </c>
      <c r="H7" s="39">
        <f t="shared" si="0"/>
        <v>11102.64</v>
      </c>
      <c r="I7" s="36" t="s">
        <v>183</v>
      </c>
      <c r="J7" s="39">
        <f t="shared" si="1"/>
        <v>774.56</v>
      </c>
      <c r="K7" s="100">
        <f t="shared" si="1"/>
        <v>558</v>
      </c>
      <c r="L7" s="232"/>
      <c r="N7" s="79"/>
      <c r="O7" s="79"/>
      <c r="P7" s="79"/>
      <c r="Q7" s="79"/>
      <c r="R7" s="79"/>
      <c r="S7" s="79"/>
    </row>
    <row r="8" spans="1:19" ht="12.75" customHeight="1" x14ac:dyDescent="0.25">
      <c r="A8" s="229"/>
      <c r="B8" s="230"/>
      <c r="C8" s="45">
        <v>2021</v>
      </c>
      <c r="D8" s="39">
        <f t="shared" si="2"/>
        <v>1359038.63527125</v>
      </c>
      <c r="E8" s="39">
        <f t="shared" si="0"/>
        <v>12</v>
      </c>
      <c r="F8" s="39">
        <f t="shared" si="0"/>
        <v>757569.3</v>
      </c>
      <c r="G8" s="39">
        <f t="shared" si="0"/>
        <v>590972.99527125002</v>
      </c>
      <c r="H8" s="39">
        <f t="shared" si="0"/>
        <v>10484.34</v>
      </c>
      <c r="I8" s="36" t="s">
        <v>183</v>
      </c>
      <c r="J8" s="39">
        <f t="shared" si="1"/>
        <v>0</v>
      </c>
      <c r="K8" s="100">
        <f t="shared" si="1"/>
        <v>70</v>
      </c>
      <c r="L8" s="232"/>
      <c r="N8" s="79"/>
      <c r="O8" s="79"/>
      <c r="P8" s="79"/>
      <c r="Q8" s="79"/>
      <c r="R8" s="79"/>
      <c r="S8" s="79"/>
    </row>
    <row r="9" spans="1:19" ht="12.75" customHeight="1" x14ac:dyDescent="0.25">
      <c r="A9" s="229"/>
      <c r="B9" s="230"/>
      <c r="C9" s="45">
        <v>2022</v>
      </c>
      <c r="D9" s="39">
        <f t="shared" si="2"/>
        <v>1912291.4585348128</v>
      </c>
      <c r="E9" s="39">
        <f t="shared" si="0"/>
        <v>12</v>
      </c>
      <c r="F9" s="39">
        <f t="shared" si="0"/>
        <v>1262785.6000000001</v>
      </c>
      <c r="G9" s="39">
        <f t="shared" si="0"/>
        <v>639022.51853481249</v>
      </c>
      <c r="H9" s="39">
        <f t="shared" si="0"/>
        <v>10471.34</v>
      </c>
      <c r="I9" s="36" t="s">
        <v>183</v>
      </c>
      <c r="J9" s="39">
        <f t="shared" si="1"/>
        <v>0</v>
      </c>
      <c r="K9" s="100">
        <f t="shared" si="1"/>
        <v>100</v>
      </c>
      <c r="L9" s="232"/>
      <c r="N9" s="79"/>
      <c r="O9" s="79"/>
      <c r="P9" s="79"/>
      <c r="Q9" s="79"/>
      <c r="R9" s="79"/>
      <c r="S9" s="79"/>
    </row>
    <row r="10" spans="1:19" ht="12.75" customHeight="1" x14ac:dyDescent="0.25">
      <c r="A10" s="229"/>
      <c r="B10" s="230"/>
      <c r="C10" s="45" t="s">
        <v>8</v>
      </c>
      <c r="D10" s="39">
        <f t="shared" si="2"/>
        <v>10597488.328278501</v>
      </c>
      <c r="E10" s="39">
        <f t="shared" si="0"/>
        <v>96</v>
      </c>
      <c r="F10" s="39">
        <f t="shared" si="0"/>
        <v>6434988.0999999996</v>
      </c>
      <c r="G10" s="39">
        <f t="shared" si="0"/>
        <v>4089104.8482785006</v>
      </c>
      <c r="H10" s="39">
        <f t="shared" si="0"/>
        <v>73299.38</v>
      </c>
      <c r="I10" s="36" t="s">
        <v>183</v>
      </c>
      <c r="J10" s="39">
        <f t="shared" si="1"/>
        <v>0</v>
      </c>
      <c r="K10" s="100">
        <f t="shared" si="1"/>
        <v>0</v>
      </c>
      <c r="L10" s="232"/>
      <c r="N10" s="79"/>
      <c r="O10" s="79"/>
      <c r="P10" s="79"/>
      <c r="Q10" s="79"/>
      <c r="R10" s="79"/>
      <c r="S10" s="79"/>
    </row>
    <row r="11" spans="1:19" ht="12.75" customHeight="1" x14ac:dyDescent="0.25">
      <c r="A11" s="229"/>
      <c r="B11" s="230"/>
      <c r="C11" s="16" t="s">
        <v>21</v>
      </c>
      <c r="D11" s="39">
        <f>SUM(E11:H11)</f>
        <v>20159291.457509562</v>
      </c>
      <c r="E11" s="39">
        <f>SUM(E4:E10)</f>
        <v>168</v>
      </c>
      <c r="F11" s="39">
        <f t="shared" ref="F11:K11" si="3">SUM(F4:F10)</f>
        <v>12502799.059999999</v>
      </c>
      <c r="G11" s="39">
        <f t="shared" si="3"/>
        <v>7518065.677509563</v>
      </c>
      <c r="H11" s="39">
        <f t="shared" si="3"/>
        <v>138258.72</v>
      </c>
      <c r="I11" s="36" t="s">
        <v>183</v>
      </c>
      <c r="J11" s="39">
        <f t="shared" si="3"/>
        <v>1164.56</v>
      </c>
      <c r="K11" s="100">
        <f t="shared" si="3"/>
        <v>1025</v>
      </c>
      <c r="L11" s="233"/>
      <c r="N11" s="79"/>
      <c r="O11" s="79"/>
      <c r="P11" s="79"/>
      <c r="Q11" s="79"/>
      <c r="R11" s="79"/>
      <c r="S11" s="79"/>
    </row>
    <row r="12" spans="1:19" ht="12" customHeight="1" x14ac:dyDescent="0.25">
      <c r="A12" s="187" t="s">
        <v>22</v>
      </c>
      <c r="B12" s="234" t="s">
        <v>193</v>
      </c>
      <c r="C12" s="46">
        <v>2017</v>
      </c>
      <c r="D12" s="25">
        <f t="shared" ref="D12:D18" si="4">SUM(E12:H12)</f>
        <v>945656.19</v>
      </c>
      <c r="E12" s="25">
        <f>E20+E36</f>
        <v>0</v>
      </c>
      <c r="F12" s="25">
        <f>F20+F36</f>
        <v>697344.2</v>
      </c>
      <c r="G12" s="25">
        <f t="shared" ref="F12:H12" si="5">G20+G36</f>
        <v>237840.65000000002</v>
      </c>
      <c r="H12" s="25">
        <f t="shared" si="5"/>
        <v>10471.34</v>
      </c>
      <c r="I12" s="4">
        <v>1</v>
      </c>
      <c r="J12" s="46"/>
      <c r="K12" s="46"/>
      <c r="L12" s="5" t="s">
        <v>11</v>
      </c>
      <c r="N12" s="79"/>
      <c r="O12" s="79"/>
      <c r="P12" s="79"/>
      <c r="Q12" s="79"/>
      <c r="R12" s="79"/>
      <c r="S12" s="79"/>
    </row>
    <row r="13" spans="1:19" ht="12" customHeight="1" x14ac:dyDescent="0.25">
      <c r="A13" s="187"/>
      <c r="B13" s="234"/>
      <c r="C13" s="46">
        <v>2018</v>
      </c>
      <c r="D13" s="25">
        <f t="shared" si="4"/>
        <v>1479193.6000000001</v>
      </c>
      <c r="E13" s="25">
        <f t="shared" ref="E13:H18" si="6">E21+E37</f>
        <v>0</v>
      </c>
      <c r="F13" s="25">
        <f t="shared" si="6"/>
        <v>1188629.76</v>
      </c>
      <c r="G13" s="25">
        <f t="shared" si="6"/>
        <v>280092.5</v>
      </c>
      <c r="H13" s="25">
        <f t="shared" si="6"/>
        <v>10471.34</v>
      </c>
      <c r="I13" s="4">
        <v>1</v>
      </c>
      <c r="J13" s="6"/>
      <c r="K13" s="6"/>
      <c r="L13" s="5" t="s">
        <v>11</v>
      </c>
      <c r="N13" s="79"/>
      <c r="O13" s="79"/>
      <c r="P13" s="79"/>
      <c r="Q13" s="79"/>
      <c r="R13" s="79"/>
      <c r="S13" s="79"/>
    </row>
    <row r="14" spans="1:19" ht="12" customHeight="1" x14ac:dyDescent="0.25">
      <c r="A14" s="187"/>
      <c r="B14" s="234"/>
      <c r="C14" s="46">
        <v>2019</v>
      </c>
      <c r="D14" s="25">
        <f t="shared" si="4"/>
        <v>1133844.1300000001</v>
      </c>
      <c r="E14" s="25">
        <f t="shared" si="6"/>
        <v>0</v>
      </c>
      <c r="F14" s="25">
        <f t="shared" si="6"/>
        <v>851396.7</v>
      </c>
      <c r="G14" s="25">
        <f t="shared" si="6"/>
        <v>271976.08999999997</v>
      </c>
      <c r="H14" s="25">
        <f t="shared" si="6"/>
        <v>10471.34</v>
      </c>
      <c r="I14" s="4">
        <v>1</v>
      </c>
      <c r="J14" s="6"/>
      <c r="K14" s="6"/>
      <c r="L14" s="5" t="s">
        <v>11</v>
      </c>
      <c r="N14" s="79"/>
      <c r="O14" s="79"/>
      <c r="P14" s="79"/>
      <c r="Q14" s="79"/>
      <c r="R14" s="79"/>
      <c r="S14" s="79"/>
    </row>
    <row r="15" spans="1:19" ht="12" customHeight="1" x14ac:dyDescent="0.25">
      <c r="A15" s="187"/>
      <c r="B15" s="234"/>
      <c r="C15" s="46">
        <v>2020</v>
      </c>
      <c r="D15" s="25">
        <f t="shared" si="4"/>
        <v>1556601.4200000002</v>
      </c>
      <c r="E15" s="25">
        <f t="shared" si="6"/>
        <v>0</v>
      </c>
      <c r="F15" s="25">
        <f t="shared" si="6"/>
        <v>1241456.5</v>
      </c>
      <c r="G15" s="25">
        <f t="shared" si="6"/>
        <v>304673.57999999996</v>
      </c>
      <c r="H15" s="25">
        <f t="shared" si="6"/>
        <v>10471.34</v>
      </c>
      <c r="I15" s="4">
        <v>1</v>
      </c>
      <c r="J15" s="6"/>
      <c r="K15" s="6"/>
      <c r="L15" s="5" t="s">
        <v>11</v>
      </c>
      <c r="N15" s="79"/>
      <c r="O15" s="79"/>
      <c r="P15" s="79"/>
      <c r="Q15" s="79"/>
      <c r="R15" s="79"/>
      <c r="S15" s="79"/>
    </row>
    <row r="16" spans="1:19" ht="12" customHeight="1" x14ac:dyDescent="0.25">
      <c r="A16" s="187"/>
      <c r="B16" s="234"/>
      <c r="C16" s="46">
        <v>2021</v>
      </c>
      <c r="D16" s="25">
        <f t="shared" si="4"/>
        <v>1040841.4700000001</v>
      </c>
      <c r="E16" s="25">
        <f t="shared" si="6"/>
        <v>0</v>
      </c>
      <c r="F16" s="25">
        <f t="shared" si="6"/>
        <v>742199.3</v>
      </c>
      <c r="G16" s="25">
        <f t="shared" si="6"/>
        <v>288170.83</v>
      </c>
      <c r="H16" s="25">
        <f t="shared" si="6"/>
        <v>10471.34</v>
      </c>
      <c r="I16" s="4">
        <v>1</v>
      </c>
      <c r="J16" s="6"/>
      <c r="K16" s="6"/>
      <c r="L16" s="5" t="s">
        <v>11</v>
      </c>
      <c r="N16" s="79"/>
      <c r="O16" s="79"/>
      <c r="P16" s="79"/>
      <c r="Q16" s="79"/>
      <c r="R16" s="79"/>
      <c r="S16" s="79"/>
    </row>
    <row r="17" spans="1:19" ht="12" customHeight="1" x14ac:dyDescent="0.25">
      <c r="A17" s="187"/>
      <c r="B17" s="234"/>
      <c r="C17" s="46">
        <v>2022</v>
      </c>
      <c r="D17" s="25">
        <f t="shared" si="4"/>
        <v>1584838.0200000003</v>
      </c>
      <c r="E17" s="25">
        <f t="shared" si="6"/>
        <v>0</v>
      </c>
      <c r="F17" s="25">
        <f t="shared" si="6"/>
        <v>1247345.6000000001</v>
      </c>
      <c r="G17" s="25">
        <f t="shared" si="6"/>
        <v>327021.08</v>
      </c>
      <c r="H17" s="25">
        <f t="shared" si="6"/>
        <v>10471.34</v>
      </c>
      <c r="I17" s="4">
        <v>1</v>
      </c>
      <c r="J17" s="6"/>
      <c r="K17" s="6"/>
      <c r="L17" s="5" t="s">
        <v>11</v>
      </c>
      <c r="N17" s="79"/>
      <c r="O17" s="79"/>
      <c r="P17" s="79"/>
      <c r="Q17" s="79"/>
      <c r="R17" s="79"/>
      <c r="S17" s="79"/>
    </row>
    <row r="18" spans="1:19" ht="12" customHeight="1" x14ac:dyDescent="0.25">
      <c r="A18" s="187"/>
      <c r="B18" s="234"/>
      <c r="C18" s="46" t="s">
        <v>8</v>
      </c>
      <c r="D18" s="25">
        <f t="shared" si="4"/>
        <v>8548177.2200000007</v>
      </c>
      <c r="E18" s="25">
        <f t="shared" si="6"/>
        <v>0</v>
      </c>
      <c r="F18" s="25">
        <f t="shared" si="6"/>
        <v>6310908.0999999996</v>
      </c>
      <c r="G18" s="25">
        <f t="shared" si="6"/>
        <v>2163969.7400000002</v>
      </c>
      <c r="H18" s="25">
        <f t="shared" si="6"/>
        <v>73299.38</v>
      </c>
      <c r="I18" s="4">
        <v>1</v>
      </c>
      <c r="J18" s="6"/>
      <c r="K18" s="6"/>
      <c r="L18" s="5" t="s">
        <v>11</v>
      </c>
      <c r="N18" s="79"/>
      <c r="O18" s="79"/>
      <c r="P18" s="79"/>
      <c r="Q18" s="79"/>
      <c r="R18" s="79"/>
      <c r="S18" s="79"/>
    </row>
    <row r="19" spans="1:19" ht="12" customHeight="1" x14ac:dyDescent="0.25">
      <c r="A19" s="187"/>
      <c r="B19" s="234"/>
      <c r="C19" s="10" t="s">
        <v>21</v>
      </c>
      <c r="D19" s="26">
        <f>SUM(D12:D18)</f>
        <v>16289152.050000001</v>
      </c>
      <c r="E19" s="26">
        <f>SUM(E12:E18)</f>
        <v>0</v>
      </c>
      <c r="F19" s="26">
        <f>SUM(F12:F18)</f>
        <v>12279280.16</v>
      </c>
      <c r="G19" s="26">
        <f>SUM(G12:G18)</f>
        <v>3873744.47</v>
      </c>
      <c r="H19" s="26">
        <f>SUM(H12:H18)</f>
        <v>136127.41999999998</v>
      </c>
      <c r="I19" s="11">
        <v>1</v>
      </c>
      <c r="J19" s="12"/>
      <c r="K19" s="12"/>
      <c r="L19" s="10" t="s">
        <v>11</v>
      </c>
      <c r="N19" s="79"/>
      <c r="O19" s="79"/>
      <c r="P19" s="79"/>
      <c r="Q19" s="79"/>
      <c r="R19" s="79"/>
      <c r="S19" s="79"/>
    </row>
    <row r="20" spans="1:19" ht="12" customHeight="1" x14ac:dyDescent="0.25">
      <c r="A20" s="220" t="s">
        <v>15</v>
      </c>
      <c r="B20" s="215" t="s">
        <v>194</v>
      </c>
      <c r="C20" s="42">
        <v>2017</v>
      </c>
      <c r="D20" s="27">
        <f>SUM(E20:H20)</f>
        <v>822675.23999999987</v>
      </c>
      <c r="E20" s="28">
        <f>E28</f>
        <v>0</v>
      </c>
      <c r="F20" s="28">
        <f>F28</f>
        <v>610609.19999999995</v>
      </c>
      <c r="G20" s="28">
        <f t="shared" ref="G20:H20" si="7">G28</f>
        <v>201594.7</v>
      </c>
      <c r="H20" s="28">
        <f t="shared" si="7"/>
        <v>10471.34</v>
      </c>
      <c r="I20" s="18">
        <v>1</v>
      </c>
      <c r="J20" s="42"/>
      <c r="K20" s="42"/>
      <c r="L20" s="19" t="s">
        <v>11</v>
      </c>
      <c r="N20" s="79"/>
      <c r="O20" s="79"/>
      <c r="P20" s="79"/>
      <c r="Q20" s="79"/>
      <c r="R20" s="79"/>
      <c r="S20" s="79"/>
    </row>
    <row r="21" spans="1:19" ht="12" customHeight="1" x14ac:dyDescent="0.25">
      <c r="A21" s="221"/>
      <c r="B21" s="215"/>
      <c r="C21" s="42">
        <v>2018</v>
      </c>
      <c r="D21" s="27">
        <f>SUM(E21:H21)</f>
        <v>863808.99999999988</v>
      </c>
      <c r="E21" s="28">
        <f t="shared" ref="E21:E26" si="8">E29</f>
        <v>0</v>
      </c>
      <c r="F21" s="28">
        <f t="shared" ref="F21:H26" si="9">F29</f>
        <v>641139.69999999995</v>
      </c>
      <c r="G21" s="28">
        <f t="shared" si="9"/>
        <v>212197.96</v>
      </c>
      <c r="H21" s="28">
        <f t="shared" si="9"/>
        <v>10471.34</v>
      </c>
      <c r="I21" s="18">
        <v>1</v>
      </c>
      <c r="J21" s="20"/>
      <c r="K21" s="20"/>
      <c r="L21" s="19" t="s">
        <v>11</v>
      </c>
      <c r="N21" s="79"/>
      <c r="O21" s="79"/>
      <c r="P21" s="79"/>
      <c r="Q21" s="79"/>
      <c r="R21" s="79"/>
      <c r="S21" s="79"/>
    </row>
    <row r="22" spans="1:19" ht="12" customHeight="1" x14ac:dyDescent="0.25">
      <c r="A22" s="221"/>
      <c r="B22" s="215"/>
      <c r="C22" s="42">
        <v>2019</v>
      </c>
      <c r="D22" s="27">
        <f>SUM(E22:H22)</f>
        <v>906999.49999999988</v>
      </c>
      <c r="E22" s="28">
        <f t="shared" si="8"/>
        <v>0</v>
      </c>
      <c r="F22" s="28">
        <f t="shared" si="9"/>
        <v>673196.7</v>
      </c>
      <c r="G22" s="28">
        <f t="shared" si="9"/>
        <v>223331.46</v>
      </c>
      <c r="H22" s="28">
        <f t="shared" si="9"/>
        <v>10471.34</v>
      </c>
      <c r="I22" s="18">
        <v>1</v>
      </c>
      <c r="J22" s="20"/>
      <c r="K22" s="20"/>
      <c r="L22" s="19" t="s">
        <v>11</v>
      </c>
      <c r="N22" s="79"/>
      <c r="O22" s="79"/>
      <c r="P22" s="79"/>
      <c r="Q22" s="79"/>
      <c r="R22" s="79"/>
      <c r="S22" s="79"/>
    </row>
    <row r="23" spans="1:19" ht="12" customHeight="1" x14ac:dyDescent="0.25">
      <c r="A23" s="221"/>
      <c r="B23" s="215"/>
      <c r="C23" s="42">
        <v>2020</v>
      </c>
      <c r="D23" s="27">
        <f t="shared" ref="D23" si="10">SUM(E23:H23)</f>
        <v>952349.4</v>
      </c>
      <c r="E23" s="28">
        <f t="shared" si="8"/>
        <v>0</v>
      </c>
      <c r="F23" s="28">
        <f t="shared" si="9"/>
        <v>706856.5</v>
      </c>
      <c r="G23" s="28">
        <f t="shared" si="9"/>
        <v>235021.56</v>
      </c>
      <c r="H23" s="28">
        <f t="shared" si="9"/>
        <v>10471.34</v>
      </c>
      <c r="I23" s="18">
        <v>1</v>
      </c>
      <c r="J23" s="20"/>
      <c r="K23" s="20"/>
      <c r="L23" s="19" t="s">
        <v>11</v>
      </c>
      <c r="N23" s="79"/>
      <c r="O23" s="79"/>
      <c r="P23" s="79"/>
      <c r="Q23" s="79"/>
      <c r="R23" s="79"/>
      <c r="S23" s="79"/>
    </row>
    <row r="24" spans="1:19" ht="12" customHeight="1" x14ac:dyDescent="0.25">
      <c r="A24" s="221"/>
      <c r="B24" s="215"/>
      <c r="C24" s="42">
        <v>2021</v>
      </c>
      <c r="D24" s="27">
        <f>SUM(E24:H24)</f>
        <v>999966.89</v>
      </c>
      <c r="E24" s="28">
        <f t="shared" si="8"/>
        <v>0</v>
      </c>
      <c r="F24" s="28">
        <f t="shared" si="9"/>
        <v>742199.3</v>
      </c>
      <c r="G24" s="28">
        <f t="shared" si="9"/>
        <v>247296.25</v>
      </c>
      <c r="H24" s="28">
        <f t="shared" si="9"/>
        <v>10471.34</v>
      </c>
      <c r="I24" s="18">
        <v>1</v>
      </c>
      <c r="J24" s="20"/>
      <c r="K24" s="20"/>
      <c r="L24" s="19" t="s">
        <v>11</v>
      </c>
      <c r="N24" s="79"/>
      <c r="O24" s="79"/>
      <c r="P24" s="79"/>
      <c r="Q24" s="79"/>
      <c r="R24" s="79"/>
      <c r="S24" s="79"/>
    </row>
    <row r="25" spans="1:19" ht="12" customHeight="1" x14ac:dyDescent="0.25">
      <c r="A25" s="221"/>
      <c r="B25" s="215"/>
      <c r="C25" s="42">
        <v>2022</v>
      </c>
      <c r="D25" s="27">
        <f>SUM(E25:H25)</f>
        <v>1049965.24</v>
      </c>
      <c r="E25" s="28">
        <f t="shared" si="8"/>
        <v>0</v>
      </c>
      <c r="F25" s="28">
        <f t="shared" si="9"/>
        <v>779309.3</v>
      </c>
      <c r="G25" s="28">
        <f t="shared" si="9"/>
        <v>260184.6</v>
      </c>
      <c r="H25" s="28">
        <f t="shared" si="9"/>
        <v>10471.34</v>
      </c>
      <c r="I25" s="18">
        <v>1</v>
      </c>
      <c r="J25" s="20"/>
      <c r="K25" s="20"/>
      <c r="L25" s="19" t="s">
        <v>11</v>
      </c>
      <c r="N25" s="79"/>
      <c r="O25" s="79"/>
      <c r="P25" s="79"/>
      <c r="Q25" s="79"/>
      <c r="R25" s="79"/>
      <c r="S25" s="79"/>
    </row>
    <row r="26" spans="1:19" ht="12" customHeight="1" x14ac:dyDescent="0.25">
      <c r="A26" s="221"/>
      <c r="B26" s="215"/>
      <c r="C26" s="42" t="s">
        <v>8</v>
      </c>
      <c r="D26" s="27">
        <f>SUM(E26:H26)</f>
        <v>7349756.5799999991</v>
      </c>
      <c r="E26" s="28">
        <f t="shared" si="8"/>
        <v>0</v>
      </c>
      <c r="F26" s="28">
        <f t="shared" si="9"/>
        <v>5455165.0999999996</v>
      </c>
      <c r="G26" s="28">
        <f t="shared" si="9"/>
        <v>1821292.1</v>
      </c>
      <c r="H26" s="28">
        <f t="shared" si="9"/>
        <v>73299.38</v>
      </c>
      <c r="I26" s="18">
        <v>1</v>
      </c>
      <c r="J26" s="20"/>
      <c r="K26" s="20"/>
      <c r="L26" s="19" t="s">
        <v>11</v>
      </c>
      <c r="N26" s="79"/>
      <c r="O26" s="79"/>
      <c r="P26" s="79"/>
      <c r="Q26" s="79"/>
      <c r="R26" s="79"/>
      <c r="S26" s="79"/>
    </row>
    <row r="27" spans="1:19" ht="12" customHeight="1" x14ac:dyDescent="0.25">
      <c r="A27" s="222"/>
      <c r="B27" s="215"/>
      <c r="C27" s="21" t="s">
        <v>21</v>
      </c>
      <c r="D27" s="29">
        <f>SUM(D20:D26)</f>
        <v>12945521.849999998</v>
      </c>
      <c r="E27" s="29">
        <f>SUM(E20:E26)</f>
        <v>0</v>
      </c>
      <c r="F27" s="29">
        <f>SUM(F20:F26)</f>
        <v>9608475.7999999989</v>
      </c>
      <c r="G27" s="29">
        <f>SUM(G20:G26)</f>
        <v>3200918.63</v>
      </c>
      <c r="H27" s="29">
        <f>SUM(H20:H26)</f>
        <v>136127.41999999998</v>
      </c>
      <c r="I27" s="22">
        <v>1</v>
      </c>
      <c r="J27" s="23"/>
      <c r="K27" s="23"/>
      <c r="L27" s="21" t="s">
        <v>11</v>
      </c>
      <c r="N27" s="79"/>
      <c r="O27" s="79"/>
      <c r="P27" s="79"/>
      <c r="Q27" s="79"/>
      <c r="R27" s="79"/>
      <c r="S27" s="79"/>
    </row>
    <row r="28" spans="1:19" ht="12" customHeight="1" x14ac:dyDescent="0.25">
      <c r="A28" s="207" t="s">
        <v>23</v>
      </c>
      <c r="B28" s="216" t="s">
        <v>222</v>
      </c>
      <c r="C28" s="43">
        <v>2017</v>
      </c>
      <c r="D28" s="30">
        <f>SUM(E28:H28)</f>
        <v>822675.23999999987</v>
      </c>
      <c r="E28" s="31">
        <v>0</v>
      </c>
      <c r="F28" s="31">
        <v>610609.19999999995</v>
      </c>
      <c r="G28" s="31">
        <v>201594.7</v>
      </c>
      <c r="H28" s="31">
        <v>10471.34</v>
      </c>
      <c r="I28" s="1">
        <v>1</v>
      </c>
      <c r="J28" s="43"/>
      <c r="K28" s="43"/>
      <c r="L28" s="2" t="s">
        <v>11</v>
      </c>
      <c r="N28" s="79"/>
      <c r="O28" s="79"/>
      <c r="P28" s="79"/>
      <c r="Q28" s="79"/>
      <c r="R28" s="79"/>
      <c r="S28" s="79"/>
    </row>
    <row r="29" spans="1:19" ht="12" customHeight="1" x14ac:dyDescent="0.25">
      <c r="A29" s="208"/>
      <c r="B29" s="216"/>
      <c r="C29" s="43">
        <v>2018</v>
      </c>
      <c r="D29" s="30">
        <f t="shared" ref="D29:D34" si="11">SUM(E29:H29)</f>
        <v>863808.99999999988</v>
      </c>
      <c r="E29" s="30">
        <v>0</v>
      </c>
      <c r="F29" s="31">
        <v>641139.69999999995</v>
      </c>
      <c r="G29" s="31">
        <v>212197.96</v>
      </c>
      <c r="H29" s="31">
        <v>10471.34</v>
      </c>
      <c r="I29" s="1">
        <v>1</v>
      </c>
      <c r="J29" s="3"/>
      <c r="K29" s="3"/>
      <c r="L29" s="2" t="s">
        <v>11</v>
      </c>
      <c r="N29" s="79"/>
      <c r="O29" s="79"/>
      <c r="P29" s="79"/>
      <c r="Q29" s="79"/>
      <c r="R29" s="79"/>
      <c r="S29" s="79"/>
    </row>
    <row r="30" spans="1:19" ht="12" customHeight="1" x14ac:dyDescent="0.25">
      <c r="A30" s="208"/>
      <c r="B30" s="216"/>
      <c r="C30" s="43">
        <v>2019</v>
      </c>
      <c r="D30" s="30">
        <f t="shared" si="11"/>
        <v>906999.49999999988</v>
      </c>
      <c r="E30" s="30">
        <v>0</v>
      </c>
      <c r="F30" s="31">
        <v>673196.7</v>
      </c>
      <c r="G30" s="31">
        <v>223331.46</v>
      </c>
      <c r="H30" s="31">
        <v>10471.34</v>
      </c>
      <c r="I30" s="1">
        <v>1</v>
      </c>
      <c r="J30" s="3"/>
      <c r="K30" s="3"/>
      <c r="L30" s="2" t="s">
        <v>11</v>
      </c>
      <c r="N30" s="79"/>
      <c r="O30" s="79"/>
      <c r="P30" s="79"/>
      <c r="Q30" s="79"/>
      <c r="R30" s="79"/>
      <c r="S30" s="79"/>
    </row>
    <row r="31" spans="1:19" ht="12" customHeight="1" x14ac:dyDescent="0.25">
      <c r="A31" s="208"/>
      <c r="B31" s="216"/>
      <c r="C31" s="43">
        <v>2020</v>
      </c>
      <c r="D31" s="30">
        <f t="shared" si="11"/>
        <v>952349.4</v>
      </c>
      <c r="E31" s="30">
        <v>0</v>
      </c>
      <c r="F31" s="31">
        <v>706856.5</v>
      </c>
      <c r="G31" s="31">
        <v>235021.56</v>
      </c>
      <c r="H31" s="31">
        <v>10471.34</v>
      </c>
      <c r="I31" s="1">
        <v>1</v>
      </c>
      <c r="J31" s="3"/>
      <c r="K31" s="3"/>
      <c r="L31" s="2" t="s">
        <v>11</v>
      </c>
      <c r="N31" s="79"/>
      <c r="O31" s="79"/>
      <c r="P31" s="79"/>
      <c r="Q31" s="79"/>
      <c r="R31" s="79"/>
      <c r="S31" s="79"/>
    </row>
    <row r="32" spans="1:19" ht="12" customHeight="1" x14ac:dyDescent="0.25">
      <c r="A32" s="208"/>
      <c r="B32" s="216"/>
      <c r="C32" s="43">
        <v>2021</v>
      </c>
      <c r="D32" s="30">
        <f t="shared" si="11"/>
        <v>999966.89</v>
      </c>
      <c r="E32" s="30">
        <v>0</v>
      </c>
      <c r="F32" s="31">
        <v>742199.3</v>
      </c>
      <c r="G32" s="31">
        <v>247296.25</v>
      </c>
      <c r="H32" s="31">
        <v>10471.34</v>
      </c>
      <c r="I32" s="1">
        <v>1</v>
      </c>
      <c r="J32" s="3"/>
      <c r="K32" s="3"/>
      <c r="L32" s="2" t="s">
        <v>11</v>
      </c>
      <c r="N32" s="79"/>
      <c r="O32" s="79"/>
      <c r="P32" s="79"/>
      <c r="Q32" s="79"/>
      <c r="R32" s="79"/>
      <c r="S32" s="79"/>
    </row>
    <row r="33" spans="1:19" ht="12" customHeight="1" x14ac:dyDescent="0.25">
      <c r="A33" s="208"/>
      <c r="B33" s="216"/>
      <c r="C33" s="43">
        <v>2022</v>
      </c>
      <c r="D33" s="30">
        <f t="shared" si="11"/>
        <v>1049965.24</v>
      </c>
      <c r="E33" s="30">
        <v>0</v>
      </c>
      <c r="F33" s="31">
        <v>779309.3</v>
      </c>
      <c r="G33" s="31">
        <v>260184.6</v>
      </c>
      <c r="H33" s="31">
        <v>10471.34</v>
      </c>
      <c r="I33" s="1">
        <v>1</v>
      </c>
      <c r="J33" s="3"/>
      <c r="K33" s="3"/>
      <c r="L33" s="2" t="s">
        <v>11</v>
      </c>
      <c r="N33" s="79"/>
      <c r="O33" s="79"/>
      <c r="P33" s="79"/>
      <c r="Q33" s="79"/>
      <c r="R33" s="79"/>
      <c r="S33" s="79"/>
    </row>
    <row r="34" spans="1:19" ht="12" customHeight="1" x14ac:dyDescent="0.25">
      <c r="A34" s="208"/>
      <c r="B34" s="216"/>
      <c r="C34" s="43" t="s">
        <v>8</v>
      </c>
      <c r="D34" s="30">
        <f t="shared" si="11"/>
        <v>7349756.5799999991</v>
      </c>
      <c r="E34" s="30">
        <v>0</v>
      </c>
      <c r="F34" s="31">
        <v>5455165.0999999996</v>
      </c>
      <c r="G34" s="31">
        <v>1821292.1</v>
      </c>
      <c r="H34" s="31">
        <v>73299.38</v>
      </c>
      <c r="I34" s="1">
        <v>1</v>
      </c>
      <c r="J34" s="3"/>
      <c r="K34" s="3"/>
      <c r="L34" s="2" t="s">
        <v>11</v>
      </c>
      <c r="N34" s="79"/>
      <c r="O34" s="79"/>
      <c r="P34" s="79"/>
      <c r="Q34" s="79"/>
      <c r="R34" s="79"/>
      <c r="S34" s="79"/>
    </row>
    <row r="35" spans="1:19" ht="12" customHeight="1" x14ac:dyDescent="0.25">
      <c r="A35" s="209"/>
      <c r="B35" s="216"/>
      <c r="C35" s="7" t="s">
        <v>21</v>
      </c>
      <c r="D35" s="32">
        <f>SUM(D28:D34)</f>
        <v>12945521.849999998</v>
      </c>
      <c r="E35" s="32">
        <f>SUM(E28:E34)</f>
        <v>0</v>
      </c>
      <c r="F35" s="32">
        <f>SUM(F28:F34)</f>
        <v>9608475.7999999989</v>
      </c>
      <c r="G35" s="32">
        <f>SUM(G28:G34)</f>
        <v>3200918.63</v>
      </c>
      <c r="H35" s="32">
        <f>SUM(H28:H34)</f>
        <v>136127.41999999998</v>
      </c>
      <c r="I35" s="8">
        <v>1</v>
      </c>
      <c r="J35" s="9"/>
      <c r="K35" s="9"/>
      <c r="L35" s="7" t="s">
        <v>11</v>
      </c>
      <c r="N35" s="79"/>
      <c r="O35" s="79"/>
      <c r="P35" s="79"/>
      <c r="Q35" s="79"/>
      <c r="R35" s="79"/>
      <c r="S35" s="79"/>
    </row>
    <row r="36" spans="1:19" ht="12" customHeight="1" x14ac:dyDescent="0.25">
      <c r="A36" s="220" t="s">
        <v>14</v>
      </c>
      <c r="B36" s="215" t="s">
        <v>247</v>
      </c>
      <c r="C36" s="42">
        <v>2017</v>
      </c>
      <c r="D36" s="27">
        <f>SUM(E36:H36)</f>
        <v>122980.95</v>
      </c>
      <c r="E36" s="28">
        <f>E44+E52+E60+E68+E76+E84+E92+E100+E108</f>
        <v>0</v>
      </c>
      <c r="F36" s="28">
        <f>F44+F52+F60+F68+F76+F84+F92+F100+F108</f>
        <v>86735</v>
      </c>
      <c r="G36" s="28">
        <f>G44+G52+G60+G68+G76+G84+G92+G100+G108</f>
        <v>36245.949999999997</v>
      </c>
      <c r="H36" s="28">
        <f>H44+H52+H60+H68+H76+H84+H92+H100+H108</f>
        <v>0</v>
      </c>
      <c r="I36" s="18">
        <v>1</v>
      </c>
      <c r="J36" s="42"/>
      <c r="K36" s="42"/>
      <c r="L36" s="19" t="s">
        <v>11</v>
      </c>
      <c r="N36" s="79"/>
      <c r="O36" s="79"/>
      <c r="P36" s="79"/>
      <c r="Q36" s="79"/>
      <c r="R36" s="79"/>
      <c r="S36" s="79"/>
    </row>
    <row r="37" spans="1:19" ht="12" customHeight="1" x14ac:dyDescent="0.25">
      <c r="A37" s="221"/>
      <c r="B37" s="215"/>
      <c r="C37" s="42">
        <v>2018</v>
      </c>
      <c r="D37" s="27">
        <f t="shared" ref="D37:D42" si="12">SUM(E37:H37)</f>
        <v>615384.60000000009</v>
      </c>
      <c r="E37" s="28">
        <f t="shared" ref="E37:F37" si="13">E45+E53+E61+E69+E77+E85+E93+E101+E109</f>
        <v>0</v>
      </c>
      <c r="F37" s="28">
        <f t="shared" si="13"/>
        <v>547490.06000000006</v>
      </c>
      <c r="G37" s="28">
        <f t="shared" ref="G37:H42" si="14">G45+G53+G61+G69+G77+G85+G93+G101+G109</f>
        <v>67894.539999999994</v>
      </c>
      <c r="H37" s="28">
        <f t="shared" si="14"/>
        <v>0</v>
      </c>
      <c r="I37" s="18">
        <v>1</v>
      </c>
      <c r="J37" s="20"/>
      <c r="K37" s="20"/>
      <c r="L37" s="19" t="s">
        <v>11</v>
      </c>
      <c r="N37" s="79"/>
      <c r="O37" s="79"/>
      <c r="P37" s="79"/>
      <c r="Q37" s="79"/>
      <c r="R37" s="79"/>
      <c r="S37" s="79"/>
    </row>
    <row r="38" spans="1:19" ht="12" customHeight="1" x14ac:dyDescent="0.25">
      <c r="A38" s="221"/>
      <c r="B38" s="215"/>
      <c r="C38" s="42">
        <v>2019</v>
      </c>
      <c r="D38" s="27">
        <f t="shared" si="12"/>
        <v>226844.63</v>
      </c>
      <c r="E38" s="28">
        <f t="shared" ref="E38:F38" si="15">E46+E54+E62+E70+E78+E86+E94+E102+E110</f>
        <v>0</v>
      </c>
      <c r="F38" s="28">
        <f t="shared" si="15"/>
        <v>178200</v>
      </c>
      <c r="G38" s="28">
        <f t="shared" si="14"/>
        <v>48644.63</v>
      </c>
      <c r="H38" s="28">
        <f t="shared" si="14"/>
        <v>0</v>
      </c>
      <c r="I38" s="18">
        <v>1</v>
      </c>
      <c r="J38" s="20"/>
      <c r="K38" s="20"/>
      <c r="L38" s="19" t="s">
        <v>11</v>
      </c>
      <c r="N38" s="79"/>
      <c r="O38" s="79"/>
      <c r="P38" s="79"/>
      <c r="Q38" s="79"/>
      <c r="R38" s="79"/>
      <c r="S38" s="79"/>
    </row>
    <row r="39" spans="1:19" ht="12" customHeight="1" x14ac:dyDescent="0.25">
      <c r="A39" s="221"/>
      <c r="B39" s="215"/>
      <c r="C39" s="42">
        <v>2020</v>
      </c>
      <c r="D39" s="27">
        <f t="shared" si="12"/>
        <v>604252.02</v>
      </c>
      <c r="E39" s="28">
        <f t="shared" ref="E39:F39" si="16">E47+E55+E63+E71+E79+E87+E95+E103+E111</f>
        <v>0</v>
      </c>
      <c r="F39" s="28">
        <f t="shared" si="16"/>
        <v>534600</v>
      </c>
      <c r="G39" s="28">
        <f t="shared" si="14"/>
        <v>69652.01999999999</v>
      </c>
      <c r="H39" s="28">
        <f t="shared" si="14"/>
        <v>0</v>
      </c>
      <c r="I39" s="18">
        <v>1</v>
      </c>
      <c r="J39" s="20"/>
      <c r="K39" s="20"/>
      <c r="L39" s="19" t="s">
        <v>11</v>
      </c>
      <c r="N39" s="79"/>
      <c r="O39" s="79"/>
      <c r="P39" s="79"/>
      <c r="Q39" s="79"/>
      <c r="R39" s="79"/>
      <c r="S39" s="79"/>
    </row>
    <row r="40" spans="1:19" ht="12" customHeight="1" x14ac:dyDescent="0.25">
      <c r="A40" s="221"/>
      <c r="B40" s="215"/>
      <c r="C40" s="42">
        <v>2021</v>
      </c>
      <c r="D40" s="27">
        <f t="shared" si="12"/>
        <v>40874.579999999994</v>
      </c>
      <c r="E40" s="28">
        <f t="shared" ref="E40:F40" si="17">E48+E56+E64+E72+E80+E88+E96+E104+E112</f>
        <v>0</v>
      </c>
      <c r="F40" s="28">
        <f t="shared" si="17"/>
        <v>0</v>
      </c>
      <c r="G40" s="28">
        <f t="shared" si="14"/>
        <v>40874.579999999994</v>
      </c>
      <c r="H40" s="28">
        <f t="shared" si="14"/>
        <v>0</v>
      </c>
      <c r="I40" s="18">
        <v>1</v>
      </c>
      <c r="J40" s="20"/>
      <c r="K40" s="20"/>
      <c r="L40" s="19" t="s">
        <v>11</v>
      </c>
      <c r="N40" s="79"/>
      <c r="O40" s="79"/>
      <c r="P40" s="79"/>
      <c r="Q40" s="79"/>
      <c r="R40" s="79"/>
      <c r="S40" s="79"/>
    </row>
    <row r="41" spans="1:19" ht="12" customHeight="1" x14ac:dyDescent="0.25">
      <c r="A41" s="221"/>
      <c r="B41" s="215"/>
      <c r="C41" s="42">
        <v>2022</v>
      </c>
      <c r="D41" s="27">
        <f t="shared" si="12"/>
        <v>534872.78</v>
      </c>
      <c r="E41" s="28">
        <f t="shared" ref="E41:F41" si="18">E49+E57+E65+E73+E81+E89+E97+E105+E113</f>
        <v>0</v>
      </c>
      <c r="F41" s="28">
        <f t="shared" si="18"/>
        <v>468036.3</v>
      </c>
      <c r="G41" s="28">
        <f t="shared" si="14"/>
        <v>66836.479999999996</v>
      </c>
      <c r="H41" s="28">
        <f t="shared" si="14"/>
        <v>0</v>
      </c>
      <c r="I41" s="18">
        <v>1</v>
      </c>
      <c r="J41" s="20"/>
      <c r="K41" s="20"/>
      <c r="L41" s="19" t="s">
        <v>11</v>
      </c>
      <c r="N41" s="79"/>
      <c r="O41" s="79"/>
      <c r="P41" s="79"/>
      <c r="Q41" s="79"/>
      <c r="R41" s="79"/>
      <c r="S41" s="79"/>
    </row>
    <row r="42" spans="1:19" ht="12" customHeight="1" x14ac:dyDescent="0.25">
      <c r="A42" s="221"/>
      <c r="B42" s="215"/>
      <c r="C42" s="42" t="s">
        <v>8</v>
      </c>
      <c r="D42" s="27">
        <f t="shared" si="12"/>
        <v>1198420.6399999999</v>
      </c>
      <c r="E42" s="28">
        <f t="shared" ref="E42:F42" si="19">E50+E58+E66+E74+E82+E90+E98+E106+E114</f>
        <v>0</v>
      </c>
      <c r="F42" s="28">
        <f t="shared" si="19"/>
        <v>855743</v>
      </c>
      <c r="G42" s="28">
        <f t="shared" si="14"/>
        <v>342677.63999999996</v>
      </c>
      <c r="H42" s="28">
        <f t="shared" si="14"/>
        <v>0</v>
      </c>
      <c r="I42" s="18">
        <v>1</v>
      </c>
      <c r="J42" s="20"/>
      <c r="K42" s="20"/>
      <c r="L42" s="19" t="s">
        <v>11</v>
      </c>
      <c r="N42" s="79"/>
      <c r="O42" s="79"/>
      <c r="P42" s="79"/>
      <c r="Q42" s="79"/>
      <c r="R42" s="79"/>
      <c r="S42" s="79"/>
    </row>
    <row r="43" spans="1:19" ht="12" customHeight="1" x14ac:dyDescent="0.25">
      <c r="A43" s="222"/>
      <c r="B43" s="215"/>
      <c r="C43" s="21" t="s">
        <v>21</v>
      </c>
      <c r="D43" s="29">
        <f>SUM(D36:D42)</f>
        <v>3343630.2</v>
      </c>
      <c r="E43" s="29">
        <f t="shared" ref="E43" si="20">SUM(E36:E42)</f>
        <v>0</v>
      </c>
      <c r="F43" s="29">
        <f>SUM(F36:F42)</f>
        <v>2670804.3600000003</v>
      </c>
      <c r="G43" s="29">
        <f>SUM(G36:G42)</f>
        <v>672825.83999999985</v>
      </c>
      <c r="H43" s="29">
        <f t="shared" ref="H43" si="21">SUM(H36:H42)</f>
        <v>0</v>
      </c>
      <c r="I43" s="22">
        <v>1</v>
      </c>
      <c r="J43" s="23"/>
      <c r="K43" s="23"/>
      <c r="L43" s="21" t="s">
        <v>11</v>
      </c>
      <c r="N43" s="79"/>
      <c r="O43" s="79"/>
      <c r="P43" s="79"/>
      <c r="Q43" s="79"/>
      <c r="R43" s="79"/>
      <c r="S43" s="79"/>
    </row>
    <row r="44" spans="1:19" ht="12.75" customHeight="1" x14ac:dyDescent="0.25">
      <c r="A44" s="207" t="s">
        <v>24</v>
      </c>
      <c r="B44" s="212" t="s">
        <v>33</v>
      </c>
      <c r="C44" s="43">
        <v>2017</v>
      </c>
      <c r="D44" s="30">
        <f>SUM(E44:H44)</f>
        <v>15726.58</v>
      </c>
      <c r="E44" s="31">
        <v>0</v>
      </c>
      <c r="F44" s="31">
        <v>0</v>
      </c>
      <c r="G44" s="31">
        <v>15726.58</v>
      </c>
      <c r="H44" s="31">
        <v>0</v>
      </c>
      <c r="I44" s="1">
        <v>1</v>
      </c>
      <c r="J44" s="3"/>
      <c r="K44" s="3"/>
      <c r="L44" s="2" t="s">
        <v>11</v>
      </c>
      <c r="N44" s="79"/>
      <c r="O44" s="79"/>
      <c r="P44" s="79"/>
      <c r="Q44" s="79"/>
      <c r="R44" s="79"/>
      <c r="S44" s="79"/>
    </row>
    <row r="45" spans="1:19" ht="12.75" customHeight="1" x14ac:dyDescent="0.25">
      <c r="A45" s="208"/>
      <c r="B45" s="213"/>
      <c r="C45" s="43">
        <v>2018</v>
      </c>
      <c r="D45" s="30">
        <f t="shared" ref="D45:D50" si="22">SUM(E45:H45)</f>
        <v>16512.88</v>
      </c>
      <c r="E45" s="31">
        <v>0</v>
      </c>
      <c r="F45" s="30">
        <v>0</v>
      </c>
      <c r="G45" s="30">
        <v>16512.88</v>
      </c>
      <c r="H45" s="30">
        <v>0</v>
      </c>
      <c r="I45" s="1">
        <v>1</v>
      </c>
      <c r="J45" s="3"/>
      <c r="K45" s="3"/>
      <c r="L45" s="2" t="s">
        <v>11</v>
      </c>
      <c r="N45" s="79"/>
      <c r="O45" s="79"/>
      <c r="P45" s="79"/>
      <c r="Q45" s="79"/>
      <c r="R45" s="79"/>
      <c r="S45" s="79"/>
    </row>
    <row r="46" spans="1:19" ht="12.75" customHeight="1" x14ac:dyDescent="0.25">
      <c r="A46" s="208"/>
      <c r="B46" s="213"/>
      <c r="C46" s="43">
        <v>2019</v>
      </c>
      <c r="D46" s="30">
        <f t="shared" si="22"/>
        <v>16926.5</v>
      </c>
      <c r="E46" s="31">
        <v>0</v>
      </c>
      <c r="F46" s="30">
        <v>0</v>
      </c>
      <c r="G46" s="30">
        <v>16926.5</v>
      </c>
      <c r="H46" s="30">
        <v>0</v>
      </c>
      <c r="I46" s="1">
        <v>1</v>
      </c>
      <c r="J46" s="3"/>
      <c r="K46" s="3"/>
      <c r="L46" s="2" t="s">
        <v>11</v>
      </c>
      <c r="N46" s="79"/>
      <c r="O46" s="79"/>
      <c r="P46" s="79"/>
      <c r="Q46" s="79"/>
      <c r="R46" s="79"/>
      <c r="S46" s="79"/>
    </row>
    <row r="47" spans="1:19" ht="12.75" customHeight="1" x14ac:dyDescent="0.25">
      <c r="A47" s="208"/>
      <c r="B47" s="213"/>
      <c r="C47" s="43">
        <v>2020</v>
      </c>
      <c r="D47" s="30">
        <f t="shared" si="22"/>
        <v>17338.48</v>
      </c>
      <c r="E47" s="31">
        <v>0</v>
      </c>
      <c r="F47" s="30">
        <v>0</v>
      </c>
      <c r="G47" s="30">
        <v>17338.48</v>
      </c>
      <c r="H47" s="30">
        <v>0</v>
      </c>
      <c r="I47" s="1">
        <v>1</v>
      </c>
      <c r="J47" s="3"/>
      <c r="K47" s="3"/>
      <c r="L47" s="2" t="s">
        <v>11</v>
      </c>
      <c r="N47" s="79"/>
      <c r="O47" s="79"/>
      <c r="P47" s="79"/>
      <c r="Q47" s="79"/>
      <c r="R47" s="79"/>
      <c r="S47" s="79"/>
    </row>
    <row r="48" spans="1:19" ht="12.75" customHeight="1" x14ac:dyDescent="0.25">
      <c r="A48" s="208"/>
      <c r="B48" s="213"/>
      <c r="C48" s="43">
        <v>2021</v>
      </c>
      <c r="D48" s="30">
        <f t="shared" si="22"/>
        <v>17420.5</v>
      </c>
      <c r="E48" s="31">
        <v>0</v>
      </c>
      <c r="F48" s="30">
        <v>0</v>
      </c>
      <c r="G48" s="30">
        <v>17420.5</v>
      </c>
      <c r="H48" s="30">
        <v>0</v>
      </c>
      <c r="I48" s="1">
        <v>1</v>
      </c>
      <c r="J48" s="3"/>
      <c r="K48" s="3"/>
      <c r="L48" s="2" t="s">
        <v>11</v>
      </c>
      <c r="N48" s="79"/>
      <c r="O48" s="79"/>
      <c r="P48" s="79"/>
      <c r="Q48" s="79"/>
      <c r="R48" s="79"/>
      <c r="S48" s="79"/>
    </row>
    <row r="49" spans="1:19" ht="12.75" customHeight="1" x14ac:dyDescent="0.25">
      <c r="A49" s="208"/>
      <c r="B49" s="213"/>
      <c r="C49" s="43">
        <v>2022</v>
      </c>
      <c r="D49" s="30">
        <f t="shared" si="22"/>
        <v>17860.2</v>
      </c>
      <c r="E49" s="31">
        <v>0</v>
      </c>
      <c r="F49" s="30">
        <v>0</v>
      </c>
      <c r="G49" s="30">
        <v>17860.2</v>
      </c>
      <c r="H49" s="30">
        <v>0</v>
      </c>
      <c r="I49" s="1">
        <v>1</v>
      </c>
      <c r="J49" s="3"/>
      <c r="K49" s="3"/>
      <c r="L49" s="2" t="s">
        <v>11</v>
      </c>
      <c r="N49" s="79"/>
      <c r="O49" s="79"/>
      <c r="P49" s="79"/>
      <c r="Q49" s="79"/>
      <c r="R49" s="79"/>
      <c r="S49" s="79"/>
    </row>
    <row r="50" spans="1:19" ht="12.75" customHeight="1" x14ac:dyDescent="0.25">
      <c r="A50" s="208"/>
      <c r="B50" s="213"/>
      <c r="C50" s="43" t="s">
        <v>8</v>
      </c>
      <c r="D50" s="30">
        <f t="shared" si="22"/>
        <v>125021.4</v>
      </c>
      <c r="E50" s="31">
        <v>0</v>
      </c>
      <c r="F50" s="30">
        <v>0</v>
      </c>
      <c r="G50" s="30">
        <v>125021.4</v>
      </c>
      <c r="H50" s="30">
        <v>0</v>
      </c>
      <c r="I50" s="1">
        <v>1</v>
      </c>
      <c r="J50" s="3"/>
      <c r="K50" s="3"/>
      <c r="L50" s="2" t="s">
        <v>11</v>
      </c>
      <c r="N50" s="79"/>
      <c r="O50" s="79"/>
      <c r="P50" s="79"/>
      <c r="Q50" s="79"/>
      <c r="R50" s="79"/>
      <c r="S50" s="79"/>
    </row>
    <row r="51" spans="1:19" ht="14.25" customHeight="1" x14ac:dyDescent="0.25">
      <c r="A51" s="209"/>
      <c r="B51" s="214"/>
      <c r="C51" s="7" t="s">
        <v>21</v>
      </c>
      <c r="D51" s="32">
        <f>SUM(D44:D50)</f>
        <v>226806.53999999998</v>
      </c>
      <c r="E51" s="32">
        <f>SUM(E44:E50)</f>
        <v>0</v>
      </c>
      <c r="F51" s="32">
        <f t="shared" ref="F51" si="23">SUM(F44:F50)</f>
        <v>0</v>
      </c>
      <c r="G51" s="32">
        <f t="shared" ref="G51" si="24">SUM(G44:G50)</f>
        <v>226806.53999999998</v>
      </c>
      <c r="H51" s="32">
        <f t="shared" ref="H51" si="25">SUM(H44:H50)</f>
        <v>0</v>
      </c>
      <c r="I51" s="8">
        <v>1</v>
      </c>
      <c r="J51" s="9"/>
      <c r="K51" s="9"/>
      <c r="L51" s="7" t="s">
        <v>11</v>
      </c>
      <c r="N51" s="79"/>
      <c r="O51" s="79"/>
      <c r="P51" s="79"/>
      <c r="Q51" s="79"/>
      <c r="R51" s="79"/>
      <c r="S51" s="79"/>
    </row>
    <row r="52" spans="1:19" ht="12.75" customHeight="1" x14ac:dyDescent="0.25">
      <c r="A52" s="207" t="s">
        <v>25</v>
      </c>
      <c r="B52" s="212" t="s">
        <v>73</v>
      </c>
      <c r="C52" s="43">
        <v>2017</v>
      </c>
      <c r="D52" s="30">
        <f>SUM(E52:H52)</f>
        <v>7487.93</v>
      </c>
      <c r="E52" s="31">
        <v>0</v>
      </c>
      <c r="F52" s="31">
        <v>0</v>
      </c>
      <c r="G52" s="31">
        <v>7487.93</v>
      </c>
      <c r="H52" s="31">
        <v>0</v>
      </c>
      <c r="I52" s="1">
        <v>1</v>
      </c>
      <c r="J52" s="3"/>
      <c r="K52" s="3"/>
      <c r="L52" s="2" t="s">
        <v>11</v>
      </c>
      <c r="N52" s="79"/>
      <c r="O52" s="79"/>
      <c r="P52" s="79"/>
      <c r="Q52" s="79"/>
      <c r="R52" s="79"/>
      <c r="S52" s="79"/>
    </row>
    <row r="53" spans="1:19" ht="12.75" customHeight="1" x14ac:dyDescent="0.25">
      <c r="A53" s="208"/>
      <c r="B53" s="213"/>
      <c r="C53" s="43">
        <v>2018</v>
      </c>
      <c r="D53" s="30">
        <f t="shared" ref="D53:D58" si="26">SUM(E53:H53)</f>
        <v>7862.33</v>
      </c>
      <c r="E53" s="31">
        <v>0</v>
      </c>
      <c r="F53" s="30">
        <v>0</v>
      </c>
      <c r="G53" s="30">
        <v>7862.33</v>
      </c>
      <c r="H53" s="30">
        <v>0</v>
      </c>
      <c r="I53" s="1">
        <v>1</v>
      </c>
      <c r="J53" s="3"/>
      <c r="K53" s="3"/>
      <c r="L53" s="2" t="s">
        <v>11</v>
      </c>
      <c r="N53" s="79"/>
      <c r="O53" s="79"/>
      <c r="P53" s="79"/>
      <c r="Q53" s="79"/>
      <c r="R53" s="79"/>
      <c r="S53" s="79"/>
    </row>
    <row r="54" spans="1:19" ht="12.75" customHeight="1" x14ac:dyDescent="0.25">
      <c r="A54" s="208"/>
      <c r="B54" s="213"/>
      <c r="C54" s="43">
        <v>2019</v>
      </c>
      <c r="D54" s="30">
        <f t="shared" si="26"/>
        <v>8255.43</v>
      </c>
      <c r="E54" s="31">
        <v>0</v>
      </c>
      <c r="F54" s="30">
        <v>0</v>
      </c>
      <c r="G54" s="30">
        <v>8255.43</v>
      </c>
      <c r="H54" s="30">
        <v>0</v>
      </c>
      <c r="I54" s="1">
        <v>1</v>
      </c>
      <c r="J54" s="3"/>
      <c r="K54" s="3"/>
      <c r="L54" s="2" t="s">
        <v>11</v>
      </c>
      <c r="N54" s="79"/>
      <c r="O54" s="79"/>
      <c r="P54" s="79"/>
      <c r="Q54" s="79"/>
      <c r="R54" s="79"/>
      <c r="S54" s="79"/>
    </row>
    <row r="55" spans="1:19" ht="12.75" customHeight="1" x14ac:dyDescent="0.25">
      <c r="A55" s="208"/>
      <c r="B55" s="213"/>
      <c r="C55" s="43">
        <v>2020</v>
      </c>
      <c r="D55" s="30">
        <f t="shared" si="26"/>
        <v>8668.23</v>
      </c>
      <c r="E55" s="31">
        <v>0</v>
      </c>
      <c r="F55" s="30">
        <v>0</v>
      </c>
      <c r="G55" s="30">
        <v>8668.23</v>
      </c>
      <c r="H55" s="30">
        <v>0</v>
      </c>
      <c r="I55" s="1">
        <v>1</v>
      </c>
      <c r="J55" s="3"/>
      <c r="K55" s="3"/>
      <c r="L55" s="2" t="s">
        <v>11</v>
      </c>
      <c r="N55" s="79"/>
      <c r="O55" s="79"/>
      <c r="P55" s="79"/>
      <c r="Q55" s="79"/>
      <c r="R55" s="79"/>
      <c r="S55" s="79"/>
    </row>
    <row r="56" spans="1:19" ht="12.75" customHeight="1" x14ac:dyDescent="0.25">
      <c r="A56" s="208"/>
      <c r="B56" s="213"/>
      <c r="C56" s="43">
        <v>2021</v>
      </c>
      <c r="D56" s="30">
        <f t="shared" si="26"/>
        <v>9101.6299999999992</v>
      </c>
      <c r="E56" s="31">
        <v>0</v>
      </c>
      <c r="F56" s="30">
        <v>0</v>
      </c>
      <c r="G56" s="30">
        <v>9101.6299999999992</v>
      </c>
      <c r="H56" s="30">
        <v>0</v>
      </c>
      <c r="I56" s="1">
        <v>1</v>
      </c>
      <c r="J56" s="3"/>
      <c r="K56" s="3"/>
      <c r="L56" s="2" t="s">
        <v>11</v>
      </c>
      <c r="N56" s="79"/>
      <c r="O56" s="79"/>
      <c r="P56" s="79"/>
      <c r="Q56" s="79"/>
      <c r="R56" s="79"/>
      <c r="S56" s="79"/>
    </row>
    <row r="57" spans="1:19" ht="12.75" customHeight="1" x14ac:dyDescent="0.25">
      <c r="A57" s="208"/>
      <c r="B57" s="213"/>
      <c r="C57" s="43">
        <v>2022</v>
      </c>
      <c r="D57" s="30">
        <f t="shared" si="26"/>
        <v>9556.73</v>
      </c>
      <c r="E57" s="31">
        <v>0</v>
      </c>
      <c r="F57" s="30">
        <v>0</v>
      </c>
      <c r="G57" s="30">
        <v>9556.73</v>
      </c>
      <c r="H57" s="30">
        <v>0</v>
      </c>
      <c r="I57" s="1">
        <v>1</v>
      </c>
      <c r="J57" s="3"/>
      <c r="K57" s="3"/>
      <c r="L57" s="2" t="s">
        <v>11</v>
      </c>
      <c r="N57" s="79"/>
      <c r="O57" s="79"/>
      <c r="P57" s="79"/>
      <c r="Q57" s="79"/>
      <c r="R57" s="79"/>
      <c r="S57" s="79"/>
    </row>
    <row r="58" spans="1:19" ht="12.75" customHeight="1" x14ac:dyDescent="0.25">
      <c r="A58" s="208"/>
      <c r="B58" s="213"/>
      <c r="C58" s="43" t="s">
        <v>8</v>
      </c>
      <c r="D58" s="30">
        <f t="shared" si="26"/>
        <v>66897.100000000006</v>
      </c>
      <c r="E58" s="31">
        <v>0</v>
      </c>
      <c r="F58" s="30">
        <v>0</v>
      </c>
      <c r="G58" s="30">
        <v>66897.100000000006</v>
      </c>
      <c r="H58" s="30">
        <v>0</v>
      </c>
      <c r="I58" s="1">
        <v>1</v>
      </c>
      <c r="J58" s="3"/>
      <c r="K58" s="3"/>
      <c r="L58" s="2" t="s">
        <v>11</v>
      </c>
      <c r="N58" s="79"/>
      <c r="O58" s="79"/>
      <c r="P58" s="79"/>
      <c r="Q58" s="79"/>
      <c r="R58" s="79"/>
      <c r="S58" s="79"/>
    </row>
    <row r="59" spans="1:19" ht="14.25" customHeight="1" x14ac:dyDescent="0.25">
      <c r="A59" s="209"/>
      <c r="B59" s="214"/>
      <c r="C59" s="7" t="s">
        <v>21</v>
      </c>
      <c r="D59" s="32">
        <f>SUM(D52:D58)</f>
        <v>117829.38</v>
      </c>
      <c r="E59" s="32">
        <f>SUM(E52:E58)</f>
        <v>0</v>
      </c>
      <c r="F59" s="32">
        <f t="shared" ref="F59" si="27">SUM(F52:F58)</f>
        <v>0</v>
      </c>
      <c r="G59" s="32">
        <f t="shared" ref="G59" si="28">SUM(G52:G58)</f>
        <v>117829.38</v>
      </c>
      <c r="H59" s="32">
        <f t="shared" ref="H59" si="29">SUM(H52:H58)</f>
        <v>0</v>
      </c>
      <c r="I59" s="8">
        <v>1</v>
      </c>
      <c r="J59" s="9"/>
      <c r="K59" s="9"/>
      <c r="L59" s="7" t="s">
        <v>11</v>
      </c>
      <c r="N59" s="79"/>
      <c r="O59" s="79"/>
      <c r="P59" s="79"/>
      <c r="Q59" s="79"/>
      <c r="R59" s="79"/>
      <c r="S59" s="79"/>
    </row>
    <row r="60" spans="1:19" ht="12.75" customHeight="1" x14ac:dyDescent="0.25">
      <c r="A60" s="207" t="s">
        <v>26</v>
      </c>
      <c r="B60" s="212" t="s">
        <v>34</v>
      </c>
      <c r="C60" s="43">
        <v>2017</v>
      </c>
      <c r="D60" s="30">
        <f>SUM(E60:H60)</f>
        <v>1400</v>
      </c>
      <c r="E60" s="31">
        <v>0</v>
      </c>
      <c r="F60" s="31">
        <v>0</v>
      </c>
      <c r="G60" s="31">
        <v>1400</v>
      </c>
      <c r="H60" s="30">
        <v>0</v>
      </c>
      <c r="I60" s="1">
        <v>1</v>
      </c>
      <c r="J60" s="3"/>
      <c r="K60" s="3"/>
      <c r="L60" s="2" t="s">
        <v>11</v>
      </c>
      <c r="N60" s="79"/>
      <c r="O60" s="79"/>
      <c r="P60" s="79"/>
      <c r="Q60" s="79"/>
      <c r="R60" s="79"/>
      <c r="S60" s="79"/>
    </row>
    <row r="61" spans="1:19" ht="12.75" customHeight="1" x14ac:dyDescent="0.25">
      <c r="A61" s="208"/>
      <c r="B61" s="213"/>
      <c r="C61" s="43">
        <v>2018</v>
      </c>
      <c r="D61" s="30">
        <f t="shared" ref="D61:D66" si="30">SUM(E61:H61)</f>
        <v>1500</v>
      </c>
      <c r="E61" s="31">
        <v>0</v>
      </c>
      <c r="F61" s="30">
        <v>0</v>
      </c>
      <c r="G61" s="30">
        <v>1500</v>
      </c>
      <c r="H61" s="30">
        <v>0</v>
      </c>
      <c r="I61" s="1">
        <v>1</v>
      </c>
      <c r="J61" s="3"/>
      <c r="K61" s="3"/>
      <c r="L61" s="2" t="s">
        <v>11</v>
      </c>
      <c r="N61" s="79"/>
      <c r="O61" s="79"/>
      <c r="P61" s="79"/>
      <c r="Q61" s="79"/>
      <c r="R61" s="79"/>
      <c r="S61" s="79"/>
    </row>
    <row r="62" spans="1:19" ht="12.75" customHeight="1" x14ac:dyDescent="0.25">
      <c r="A62" s="208"/>
      <c r="B62" s="213"/>
      <c r="C62" s="43">
        <v>2019</v>
      </c>
      <c r="D62" s="30">
        <f t="shared" si="30"/>
        <v>0</v>
      </c>
      <c r="E62" s="31">
        <v>0</v>
      </c>
      <c r="F62" s="30">
        <v>0</v>
      </c>
      <c r="G62" s="30">
        <v>0</v>
      </c>
      <c r="H62" s="30">
        <v>0</v>
      </c>
      <c r="I62" s="1">
        <v>1</v>
      </c>
      <c r="J62" s="3"/>
      <c r="K62" s="3"/>
      <c r="L62" s="2" t="s">
        <v>11</v>
      </c>
      <c r="N62" s="79"/>
      <c r="O62" s="79"/>
      <c r="P62" s="79"/>
      <c r="Q62" s="79"/>
      <c r="R62" s="79"/>
      <c r="S62" s="79"/>
    </row>
    <row r="63" spans="1:19" ht="12.75" customHeight="1" x14ac:dyDescent="0.25">
      <c r="A63" s="208"/>
      <c r="B63" s="213"/>
      <c r="C63" s="43">
        <v>2020</v>
      </c>
      <c r="D63" s="30">
        <f t="shared" si="30"/>
        <v>0</v>
      </c>
      <c r="E63" s="31">
        <v>0</v>
      </c>
      <c r="F63" s="30">
        <v>0</v>
      </c>
      <c r="G63" s="30">
        <v>0</v>
      </c>
      <c r="H63" s="30">
        <v>0</v>
      </c>
      <c r="I63" s="1">
        <v>1</v>
      </c>
      <c r="J63" s="3"/>
      <c r="K63" s="3"/>
      <c r="L63" s="2" t="s">
        <v>11</v>
      </c>
      <c r="N63" s="79"/>
      <c r="O63" s="79"/>
      <c r="P63" s="79"/>
      <c r="Q63" s="79"/>
      <c r="R63" s="79"/>
      <c r="S63" s="79"/>
    </row>
    <row r="64" spans="1:19" ht="12.75" customHeight="1" x14ac:dyDescent="0.25">
      <c r="A64" s="208"/>
      <c r="B64" s="213"/>
      <c r="C64" s="43">
        <v>2021</v>
      </c>
      <c r="D64" s="30">
        <f t="shared" si="30"/>
        <v>0</v>
      </c>
      <c r="E64" s="31">
        <v>0</v>
      </c>
      <c r="F64" s="30">
        <v>0</v>
      </c>
      <c r="G64" s="30">
        <v>0</v>
      </c>
      <c r="H64" s="30">
        <v>0</v>
      </c>
      <c r="I64" s="1">
        <v>1</v>
      </c>
      <c r="J64" s="3"/>
      <c r="K64" s="3"/>
      <c r="L64" s="2" t="s">
        <v>11</v>
      </c>
      <c r="N64" s="79"/>
      <c r="O64" s="79"/>
      <c r="P64" s="79"/>
      <c r="Q64" s="79"/>
      <c r="R64" s="79"/>
      <c r="S64" s="79"/>
    </row>
    <row r="65" spans="1:19" ht="12.75" customHeight="1" x14ac:dyDescent="0.25">
      <c r="A65" s="208"/>
      <c r="B65" s="213"/>
      <c r="C65" s="43">
        <v>2022</v>
      </c>
      <c r="D65" s="30">
        <f t="shared" si="30"/>
        <v>0</v>
      </c>
      <c r="E65" s="31">
        <v>0</v>
      </c>
      <c r="F65" s="30">
        <v>0</v>
      </c>
      <c r="G65" s="30">
        <v>0</v>
      </c>
      <c r="H65" s="30">
        <v>0</v>
      </c>
      <c r="I65" s="1">
        <v>1</v>
      </c>
      <c r="J65" s="3"/>
      <c r="K65" s="3"/>
      <c r="L65" s="2" t="s">
        <v>11</v>
      </c>
      <c r="N65" s="79"/>
      <c r="O65" s="79"/>
      <c r="P65" s="79"/>
      <c r="Q65" s="79"/>
      <c r="R65" s="79"/>
      <c r="S65" s="79"/>
    </row>
    <row r="66" spans="1:19" ht="12.75" customHeight="1" x14ac:dyDescent="0.25">
      <c r="A66" s="208"/>
      <c r="B66" s="213"/>
      <c r="C66" s="43" t="s">
        <v>8</v>
      </c>
      <c r="D66" s="30">
        <f t="shared" si="30"/>
        <v>0</v>
      </c>
      <c r="E66" s="31">
        <v>0</v>
      </c>
      <c r="F66" s="30">
        <v>0</v>
      </c>
      <c r="G66" s="30">
        <v>0</v>
      </c>
      <c r="H66" s="30">
        <v>0</v>
      </c>
      <c r="I66" s="1">
        <v>1</v>
      </c>
      <c r="J66" s="3"/>
      <c r="K66" s="3"/>
      <c r="L66" s="2" t="s">
        <v>11</v>
      </c>
      <c r="N66" s="79"/>
      <c r="O66" s="79"/>
      <c r="P66" s="79"/>
      <c r="Q66" s="79"/>
      <c r="R66" s="79"/>
      <c r="S66" s="79"/>
    </row>
    <row r="67" spans="1:19" ht="14.25" customHeight="1" x14ac:dyDescent="0.25">
      <c r="A67" s="209"/>
      <c r="B67" s="214"/>
      <c r="C67" s="7" t="s">
        <v>21</v>
      </c>
      <c r="D67" s="32">
        <f>SUM(D60:D66)</f>
        <v>2900</v>
      </c>
      <c r="E67" s="32">
        <f>SUM(E60:E66)</f>
        <v>0</v>
      </c>
      <c r="F67" s="32">
        <f t="shared" ref="F67" si="31">SUM(F60:F66)</f>
        <v>0</v>
      </c>
      <c r="G67" s="32">
        <f t="shared" ref="G67" si="32">SUM(G60:G66)</f>
        <v>2900</v>
      </c>
      <c r="H67" s="32">
        <f t="shared" ref="H67" si="33">SUM(H60:H66)</f>
        <v>0</v>
      </c>
      <c r="I67" s="8">
        <v>1</v>
      </c>
      <c r="J67" s="9"/>
      <c r="K67" s="9"/>
      <c r="L67" s="7" t="s">
        <v>11</v>
      </c>
      <c r="N67" s="79"/>
      <c r="O67" s="79"/>
      <c r="P67" s="79"/>
      <c r="Q67" s="79"/>
      <c r="R67" s="79"/>
      <c r="S67" s="79"/>
    </row>
    <row r="68" spans="1:19" ht="12.75" customHeight="1" x14ac:dyDescent="0.25">
      <c r="A68" s="207" t="s">
        <v>32</v>
      </c>
      <c r="B68" s="212" t="s">
        <v>35</v>
      </c>
      <c r="C68" s="43">
        <v>2017</v>
      </c>
      <c r="D68" s="30">
        <f>SUM(E68:H68)</f>
        <v>300</v>
      </c>
      <c r="E68" s="31">
        <v>0</v>
      </c>
      <c r="F68" s="31">
        <v>0</v>
      </c>
      <c r="G68" s="31">
        <v>300</v>
      </c>
      <c r="H68" s="31">
        <v>0</v>
      </c>
      <c r="I68" s="1">
        <v>1</v>
      </c>
      <c r="J68" s="3"/>
      <c r="K68" s="3"/>
      <c r="L68" s="2" t="s">
        <v>11</v>
      </c>
      <c r="N68" s="79"/>
      <c r="O68" s="79"/>
      <c r="P68" s="79"/>
      <c r="Q68" s="79"/>
      <c r="R68" s="79"/>
      <c r="S68" s="79"/>
    </row>
    <row r="69" spans="1:19" ht="12.75" customHeight="1" x14ac:dyDescent="0.25">
      <c r="A69" s="208"/>
      <c r="B69" s="213"/>
      <c r="C69" s="43">
        <v>2018</v>
      </c>
      <c r="D69" s="30">
        <f t="shared" ref="D69:D74" si="34">SUM(E69:H69)</f>
        <v>0</v>
      </c>
      <c r="E69" s="31">
        <v>0</v>
      </c>
      <c r="F69" s="30">
        <v>0</v>
      </c>
      <c r="G69" s="30">
        <v>0</v>
      </c>
      <c r="H69" s="30">
        <v>0</v>
      </c>
      <c r="I69" s="1">
        <v>1</v>
      </c>
      <c r="J69" s="3"/>
      <c r="K69" s="3"/>
      <c r="L69" s="2" t="s">
        <v>11</v>
      </c>
      <c r="N69" s="79"/>
      <c r="O69" s="79"/>
      <c r="P69" s="79"/>
      <c r="Q69" s="79"/>
      <c r="R69" s="79"/>
      <c r="S69" s="79"/>
    </row>
    <row r="70" spans="1:19" ht="12.75" customHeight="1" x14ac:dyDescent="0.25">
      <c r="A70" s="208"/>
      <c r="B70" s="213"/>
      <c r="C70" s="43">
        <v>2019</v>
      </c>
      <c r="D70" s="30">
        <f t="shared" si="34"/>
        <v>0</v>
      </c>
      <c r="E70" s="31">
        <v>0</v>
      </c>
      <c r="F70" s="30">
        <v>0</v>
      </c>
      <c r="G70" s="30">
        <v>0</v>
      </c>
      <c r="H70" s="30">
        <v>0</v>
      </c>
      <c r="I70" s="1">
        <v>1</v>
      </c>
      <c r="J70" s="3"/>
      <c r="K70" s="3"/>
      <c r="L70" s="2" t="s">
        <v>11</v>
      </c>
      <c r="N70" s="79"/>
      <c r="O70" s="79"/>
      <c r="P70" s="79"/>
      <c r="Q70" s="79"/>
      <c r="R70" s="79"/>
      <c r="S70" s="79"/>
    </row>
    <row r="71" spans="1:19" ht="12.75" customHeight="1" x14ac:dyDescent="0.25">
      <c r="A71" s="208"/>
      <c r="B71" s="213"/>
      <c r="C71" s="43">
        <v>2020</v>
      </c>
      <c r="D71" s="30">
        <f t="shared" si="34"/>
        <v>0</v>
      </c>
      <c r="E71" s="31">
        <v>0</v>
      </c>
      <c r="F71" s="30">
        <v>0</v>
      </c>
      <c r="G71" s="30">
        <v>0</v>
      </c>
      <c r="H71" s="30">
        <v>0</v>
      </c>
      <c r="I71" s="1">
        <v>1</v>
      </c>
      <c r="J71" s="3"/>
      <c r="K71" s="3"/>
      <c r="L71" s="2" t="s">
        <v>11</v>
      </c>
      <c r="N71" s="79"/>
      <c r="O71" s="79"/>
      <c r="P71" s="79"/>
      <c r="Q71" s="79"/>
      <c r="R71" s="79"/>
      <c r="S71" s="79"/>
    </row>
    <row r="72" spans="1:19" ht="12.75" customHeight="1" x14ac:dyDescent="0.25">
      <c r="A72" s="208"/>
      <c r="B72" s="213"/>
      <c r="C72" s="43">
        <v>2021</v>
      </c>
      <c r="D72" s="30">
        <f t="shared" si="34"/>
        <v>0</v>
      </c>
      <c r="E72" s="31">
        <v>0</v>
      </c>
      <c r="F72" s="30">
        <v>0</v>
      </c>
      <c r="G72" s="30">
        <v>0</v>
      </c>
      <c r="H72" s="30">
        <v>0</v>
      </c>
      <c r="I72" s="1">
        <v>1</v>
      </c>
      <c r="J72" s="3"/>
      <c r="K72" s="3"/>
      <c r="L72" s="2" t="s">
        <v>11</v>
      </c>
      <c r="N72" s="79"/>
      <c r="O72" s="79"/>
      <c r="P72" s="79"/>
      <c r="Q72" s="79"/>
      <c r="R72" s="79"/>
      <c r="S72" s="79"/>
    </row>
    <row r="73" spans="1:19" ht="12.75" customHeight="1" x14ac:dyDescent="0.25">
      <c r="A73" s="208"/>
      <c r="B73" s="213"/>
      <c r="C73" s="43">
        <v>2022</v>
      </c>
      <c r="D73" s="30">
        <f t="shared" si="34"/>
        <v>0</v>
      </c>
      <c r="E73" s="31">
        <v>0</v>
      </c>
      <c r="F73" s="30">
        <v>0</v>
      </c>
      <c r="G73" s="30">
        <v>0</v>
      </c>
      <c r="H73" s="30">
        <v>0</v>
      </c>
      <c r="I73" s="1">
        <v>1</v>
      </c>
      <c r="J73" s="3"/>
      <c r="K73" s="3"/>
      <c r="L73" s="2" t="s">
        <v>11</v>
      </c>
      <c r="N73" s="79"/>
      <c r="O73" s="79"/>
      <c r="P73" s="79"/>
      <c r="Q73" s="79"/>
      <c r="R73" s="79"/>
      <c r="S73" s="79"/>
    </row>
    <row r="74" spans="1:19" ht="12.75" customHeight="1" x14ac:dyDescent="0.25">
      <c r="A74" s="208"/>
      <c r="B74" s="213"/>
      <c r="C74" s="43" t="s">
        <v>8</v>
      </c>
      <c r="D74" s="30">
        <f t="shared" si="34"/>
        <v>0</v>
      </c>
      <c r="E74" s="31">
        <v>0</v>
      </c>
      <c r="F74" s="30">
        <v>0</v>
      </c>
      <c r="G74" s="30">
        <v>0</v>
      </c>
      <c r="H74" s="30">
        <v>0</v>
      </c>
      <c r="I74" s="1">
        <v>1</v>
      </c>
      <c r="J74" s="3"/>
      <c r="K74" s="3"/>
      <c r="L74" s="2" t="s">
        <v>11</v>
      </c>
      <c r="N74" s="79"/>
      <c r="O74" s="79"/>
      <c r="P74" s="79"/>
      <c r="Q74" s="79"/>
      <c r="R74" s="79"/>
      <c r="S74" s="79"/>
    </row>
    <row r="75" spans="1:19" ht="14.25" customHeight="1" x14ac:dyDescent="0.25">
      <c r="A75" s="209"/>
      <c r="B75" s="214"/>
      <c r="C75" s="7" t="s">
        <v>21</v>
      </c>
      <c r="D75" s="32">
        <f>SUM(D68:D74)</f>
        <v>300</v>
      </c>
      <c r="E75" s="32">
        <f>SUM(E68:E74)</f>
        <v>0</v>
      </c>
      <c r="F75" s="32">
        <f t="shared" ref="F75" si="35">SUM(F68:F74)</f>
        <v>0</v>
      </c>
      <c r="G75" s="32">
        <f t="shared" ref="G75" si="36">SUM(G68:G74)</f>
        <v>300</v>
      </c>
      <c r="H75" s="32">
        <f t="shared" ref="H75" si="37">SUM(H68:H74)</f>
        <v>0</v>
      </c>
      <c r="I75" s="8">
        <v>1</v>
      </c>
      <c r="J75" s="9"/>
      <c r="K75" s="9"/>
      <c r="L75" s="7" t="s">
        <v>11</v>
      </c>
      <c r="N75" s="79"/>
      <c r="O75" s="79"/>
      <c r="P75" s="79"/>
      <c r="Q75" s="79"/>
      <c r="R75" s="79"/>
      <c r="S75" s="79"/>
    </row>
    <row r="76" spans="1:19" ht="12.75" customHeight="1" x14ac:dyDescent="0.25">
      <c r="A76" s="207" t="s">
        <v>31</v>
      </c>
      <c r="B76" s="216" t="s">
        <v>74</v>
      </c>
      <c r="C76" s="43">
        <v>2017</v>
      </c>
      <c r="D76" s="30">
        <f>SUM(E76:H76)</f>
        <v>930</v>
      </c>
      <c r="E76" s="31">
        <v>0</v>
      </c>
      <c r="F76" s="31">
        <v>0</v>
      </c>
      <c r="G76" s="31">
        <v>930</v>
      </c>
      <c r="H76" s="31">
        <v>0</v>
      </c>
      <c r="I76" s="1">
        <v>0.44</v>
      </c>
      <c r="J76" s="3"/>
      <c r="K76" s="3"/>
      <c r="L76" s="2" t="s">
        <v>11</v>
      </c>
      <c r="N76" s="79"/>
      <c r="O76" s="79"/>
      <c r="P76" s="79"/>
      <c r="Q76" s="79"/>
      <c r="R76" s="79"/>
      <c r="S76" s="79"/>
    </row>
    <row r="77" spans="1:19" ht="12.75" customHeight="1" x14ac:dyDescent="0.25">
      <c r="A77" s="208"/>
      <c r="B77" s="216"/>
      <c r="C77" s="43">
        <v>2018</v>
      </c>
      <c r="D77" s="30">
        <f t="shared" ref="D77:D82" si="38">SUM(E77:H77)</f>
        <v>76923.179999999993</v>
      </c>
      <c r="E77" s="31">
        <v>0</v>
      </c>
      <c r="F77" s="30">
        <v>66427</v>
      </c>
      <c r="G77" s="30">
        <v>10496.18</v>
      </c>
      <c r="H77" s="30">
        <v>0</v>
      </c>
      <c r="I77" s="1">
        <v>0.45</v>
      </c>
      <c r="J77" s="3"/>
      <c r="K77" s="3"/>
      <c r="L77" s="2" t="s">
        <v>11</v>
      </c>
      <c r="N77" s="79"/>
      <c r="O77" s="79"/>
      <c r="P77" s="79"/>
      <c r="Q77" s="79"/>
      <c r="R77" s="79"/>
      <c r="S77" s="79"/>
    </row>
    <row r="78" spans="1:19" ht="12.75" customHeight="1" x14ac:dyDescent="0.25">
      <c r="A78" s="208"/>
      <c r="B78" s="216"/>
      <c r="C78" s="43">
        <v>2019</v>
      </c>
      <c r="D78" s="30">
        <f t="shared" si="38"/>
        <v>7000</v>
      </c>
      <c r="E78" s="31">
        <v>0</v>
      </c>
      <c r="F78" s="30">
        <v>0</v>
      </c>
      <c r="G78" s="30">
        <v>7000</v>
      </c>
      <c r="H78" s="30">
        <v>0</v>
      </c>
      <c r="I78" s="1">
        <v>0.5</v>
      </c>
      <c r="J78" s="3"/>
      <c r="K78" s="3"/>
      <c r="L78" s="2" t="s">
        <v>11</v>
      </c>
      <c r="N78" s="79"/>
      <c r="O78" s="79"/>
      <c r="P78" s="79"/>
      <c r="Q78" s="79"/>
      <c r="R78" s="79"/>
      <c r="S78" s="79"/>
    </row>
    <row r="79" spans="1:19" ht="12.75" customHeight="1" x14ac:dyDescent="0.25">
      <c r="A79" s="208"/>
      <c r="B79" s="216"/>
      <c r="C79" s="43">
        <v>2020</v>
      </c>
      <c r="D79" s="30">
        <f t="shared" si="38"/>
        <v>7000</v>
      </c>
      <c r="E79" s="31">
        <v>0</v>
      </c>
      <c r="F79" s="30">
        <v>0</v>
      </c>
      <c r="G79" s="30">
        <v>7000</v>
      </c>
      <c r="H79" s="30">
        <v>0</v>
      </c>
      <c r="I79" s="1">
        <v>0.53</v>
      </c>
      <c r="J79" s="3"/>
      <c r="K79" s="3"/>
      <c r="L79" s="2" t="s">
        <v>11</v>
      </c>
      <c r="N79" s="79"/>
      <c r="O79" s="79"/>
      <c r="P79" s="79"/>
      <c r="Q79" s="79"/>
      <c r="R79" s="79"/>
      <c r="S79" s="79"/>
    </row>
    <row r="80" spans="1:19" ht="12.75" customHeight="1" x14ac:dyDescent="0.25">
      <c r="A80" s="208"/>
      <c r="B80" s="216"/>
      <c r="C80" s="43">
        <v>2021</v>
      </c>
      <c r="D80" s="30">
        <f t="shared" si="38"/>
        <v>7000</v>
      </c>
      <c r="E80" s="31">
        <v>0</v>
      </c>
      <c r="F80" s="30">
        <v>0</v>
      </c>
      <c r="G80" s="30">
        <v>7000</v>
      </c>
      <c r="H80" s="30">
        <v>0</v>
      </c>
      <c r="I80" s="1">
        <v>0.57999999999999996</v>
      </c>
      <c r="J80" s="3"/>
      <c r="K80" s="3"/>
      <c r="L80" s="2" t="s">
        <v>11</v>
      </c>
      <c r="N80" s="79"/>
      <c r="O80" s="79"/>
      <c r="P80" s="79"/>
      <c r="Q80" s="79"/>
      <c r="R80" s="79"/>
      <c r="S80" s="79"/>
    </row>
    <row r="81" spans="1:19" ht="12.75" customHeight="1" x14ac:dyDescent="0.25">
      <c r="A81" s="208"/>
      <c r="B81" s="216"/>
      <c r="C81" s="43">
        <v>2022</v>
      </c>
      <c r="D81" s="30">
        <f t="shared" si="38"/>
        <v>7000</v>
      </c>
      <c r="E81" s="31">
        <v>0</v>
      </c>
      <c r="F81" s="30">
        <v>0</v>
      </c>
      <c r="G81" s="30">
        <v>7000</v>
      </c>
      <c r="H81" s="30">
        <v>0</v>
      </c>
      <c r="I81" s="1">
        <v>0.63</v>
      </c>
      <c r="J81" s="3"/>
      <c r="K81" s="3"/>
      <c r="L81" s="2" t="s">
        <v>11</v>
      </c>
      <c r="N81" s="79"/>
      <c r="O81" s="79"/>
      <c r="P81" s="79"/>
      <c r="Q81" s="79"/>
      <c r="R81" s="79"/>
      <c r="S81" s="79"/>
    </row>
    <row r="82" spans="1:19" ht="12.75" customHeight="1" x14ac:dyDescent="0.25">
      <c r="A82" s="208"/>
      <c r="B82" s="216"/>
      <c r="C82" s="43" t="s">
        <v>8</v>
      </c>
      <c r="D82" s="30">
        <f t="shared" si="38"/>
        <v>49000</v>
      </c>
      <c r="E82" s="31">
        <v>0</v>
      </c>
      <c r="F82" s="30">
        <v>0</v>
      </c>
      <c r="G82" s="30">
        <v>49000</v>
      </c>
      <c r="H82" s="30">
        <v>0</v>
      </c>
      <c r="I82" s="1">
        <v>0.95</v>
      </c>
      <c r="J82" s="3"/>
      <c r="K82" s="3"/>
      <c r="L82" s="2" t="s">
        <v>11</v>
      </c>
      <c r="N82" s="79"/>
      <c r="O82" s="79"/>
      <c r="P82" s="79"/>
      <c r="Q82" s="79"/>
      <c r="R82" s="79"/>
      <c r="S82" s="79"/>
    </row>
    <row r="83" spans="1:19" ht="14.25" customHeight="1" x14ac:dyDescent="0.25">
      <c r="A83" s="209"/>
      <c r="B83" s="216"/>
      <c r="C83" s="7" t="s">
        <v>21</v>
      </c>
      <c r="D83" s="32">
        <f>SUM(D76:D82)</f>
        <v>154853.18</v>
      </c>
      <c r="E83" s="32">
        <f>SUM(E76:E82)</f>
        <v>0</v>
      </c>
      <c r="F83" s="32">
        <f t="shared" ref="F83" si="39">SUM(F76:F82)</f>
        <v>66427</v>
      </c>
      <c r="G83" s="32">
        <f t="shared" ref="G83" si="40">SUM(G76:G82)</f>
        <v>88426.18</v>
      </c>
      <c r="H83" s="32">
        <f t="shared" ref="H83" si="41">SUM(H76:H82)</f>
        <v>0</v>
      </c>
      <c r="I83" s="8">
        <v>1</v>
      </c>
      <c r="J83" s="9"/>
      <c r="K83" s="9"/>
      <c r="L83" s="7" t="s">
        <v>11</v>
      </c>
      <c r="N83" s="79"/>
      <c r="O83" s="79"/>
      <c r="P83" s="79"/>
      <c r="Q83" s="79"/>
      <c r="R83" s="79"/>
      <c r="S83" s="79"/>
    </row>
    <row r="84" spans="1:19" ht="12.75" customHeight="1" x14ac:dyDescent="0.25">
      <c r="A84" s="207" t="s">
        <v>30</v>
      </c>
      <c r="B84" s="216" t="s">
        <v>36</v>
      </c>
      <c r="C84" s="43">
        <v>2017</v>
      </c>
      <c r="D84" s="30">
        <f>SUM(E84:H84)</f>
        <v>900</v>
      </c>
      <c r="E84" s="31">
        <v>0</v>
      </c>
      <c r="F84" s="31">
        <v>0</v>
      </c>
      <c r="G84" s="31">
        <v>900</v>
      </c>
      <c r="H84" s="31">
        <v>0</v>
      </c>
      <c r="I84" s="1">
        <v>0.81</v>
      </c>
      <c r="J84" s="3"/>
      <c r="K84" s="3"/>
      <c r="L84" s="2" t="s">
        <v>11</v>
      </c>
      <c r="N84" s="79"/>
      <c r="O84" s="79"/>
      <c r="P84" s="79"/>
      <c r="Q84" s="79"/>
      <c r="R84" s="79"/>
      <c r="S84" s="79"/>
    </row>
    <row r="85" spans="1:19" ht="12.75" customHeight="1" x14ac:dyDescent="0.25">
      <c r="A85" s="208"/>
      <c r="B85" s="216"/>
      <c r="C85" s="43">
        <v>2018</v>
      </c>
      <c r="D85" s="30">
        <f t="shared" ref="D85:D90" si="42">SUM(E85:H85)</f>
        <v>990</v>
      </c>
      <c r="E85" s="31">
        <v>0</v>
      </c>
      <c r="F85" s="30">
        <v>0</v>
      </c>
      <c r="G85" s="30">
        <v>990</v>
      </c>
      <c r="H85" s="30">
        <v>0</v>
      </c>
      <c r="I85" s="1">
        <v>0.81</v>
      </c>
      <c r="J85" s="3"/>
      <c r="K85" s="3"/>
      <c r="L85" s="2" t="s">
        <v>11</v>
      </c>
      <c r="N85" s="79"/>
      <c r="O85" s="79"/>
      <c r="P85" s="79"/>
      <c r="Q85" s="79"/>
      <c r="R85" s="79"/>
      <c r="S85" s="79"/>
    </row>
    <row r="86" spans="1:19" ht="12.75" customHeight="1" x14ac:dyDescent="0.25">
      <c r="A86" s="208"/>
      <c r="B86" s="216"/>
      <c r="C86" s="43">
        <v>2019</v>
      </c>
      <c r="D86" s="30">
        <f t="shared" si="42"/>
        <v>1089</v>
      </c>
      <c r="E86" s="31">
        <v>0</v>
      </c>
      <c r="F86" s="30">
        <v>0</v>
      </c>
      <c r="G86" s="30">
        <v>1089</v>
      </c>
      <c r="H86" s="30">
        <v>0</v>
      </c>
      <c r="I86" s="1">
        <v>0.82</v>
      </c>
      <c r="J86" s="3"/>
      <c r="K86" s="3"/>
      <c r="L86" s="2" t="s">
        <v>11</v>
      </c>
      <c r="N86" s="79"/>
      <c r="O86" s="79"/>
      <c r="P86" s="79"/>
      <c r="Q86" s="79"/>
      <c r="R86" s="79"/>
      <c r="S86" s="79"/>
    </row>
    <row r="87" spans="1:19" ht="12.75" customHeight="1" x14ac:dyDescent="0.25">
      <c r="A87" s="208"/>
      <c r="B87" s="216"/>
      <c r="C87" s="43">
        <v>2020</v>
      </c>
      <c r="D87" s="30">
        <f t="shared" si="42"/>
        <v>1197.9000000000001</v>
      </c>
      <c r="E87" s="31">
        <v>0</v>
      </c>
      <c r="F87" s="30">
        <v>0</v>
      </c>
      <c r="G87" s="30">
        <v>1197.9000000000001</v>
      </c>
      <c r="H87" s="30">
        <v>0</v>
      </c>
      <c r="I87" s="1">
        <v>0.83</v>
      </c>
      <c r="J87" s="3"/>
      <c r="K87" s="3"/>
      <c r="L87" s="2" t="s">
        <v>11</v>
      </c>
      <c r="N87" s="79"/>
      <c r="O87" s="79"/>
      <c r="P87" s="79"/>
      <c r="Q87" s="79"/>
      <c r="R87" s="79"/>
      <c r="S87" s="79"/>
    </row>
    <row r="88" spans="1:19" ht="12.75" customHeight="1" x14ac:dyDescent="0.25">
      <c r="A88" s="208"/>
      <c r="B88" s="216"/>
      <c r="C88" s="43">
        <v>2021</v>
      </c>
      <c r="D88" s="30">
        <f t="shared" si="42"/>
        <v>1317.7</v>
      </c>
      <c r="E88" s="31">
        <v>0</v>
      </c>
      <c r="F88" s="30">
        <v>0</v>
      </c>
      <c r="G88" s="30">
        <v>1317.7</v>
      </c>
      <c r="H88" s="30">
        <v>0</v>
      </c>
      <c r="I88" s="1">
        <v>0.84</v>
      </c>
      <c r="J88" s="3"/>
      <c r="K88" s="3"/>
      <c r="L88" s="2" t="s">
        <v>11</v>
      </c>
      <c r="N88" s="79"/>
      <c r="O88" s="79"/>
      <c r="P88" s="79"/>
      <c r="Q88" s="79"/>
      <c r="R88" s="79"/>
      <c r="S88" s="79"/>
    </row>
    <row r="89" spans="1:19" ht="12.75" customHeight="1" x14ac:dyDescent="0.25">
      <c r="A89" s="208"/>
      <c r="B89" s="216"/>
      <c r="C89" s="43">
        <v>2022</v>
      </c>
      <c r="D89" s="30">
        <f t="shared" si="42"/>
        <v>1449.5</v>
      </c>
      <c r="E89" s="31">
        <v>0</v>
      </c>
      <c r="F89" s="30">
        <v>0</v>
      </c>
      <c r="G89" s="30">
        <v>1449.5</v>
      </c>
      <c r="H89" s="30">
        <v>0</v>
      </c>
      <c r="I89" s="1">
        <v>0.85</v>
      </c>
      <c r="J89" s="3"/>
      <c r="K89" s="3"/>
      <c r="L89" s="2" t="s">
        <v>11</v>
      </c>
      <c r="N89" s="79"/>
      <c r="O89" s="79"/>
      <c r="P89" s="79"/>
      <c r="Q89" s="79"/>
      <c r="R89" s="79"/>
      <c r="S89" s="79"/>
    </row>
    <row r="90" spans="1:19" ht="12.75" customHeight="1" x14ac:dyDescent="0.25">
      <c r="A90" s="208"/>
      <c r="B90" s="216"/>
      <c r="C90" s="43" t="s">
        <v>8</v>
      </c>
      <c r="D90" s="30">
        <f t="shared" si="42"/>
        <v>10146.5</v>
      </c>
      <c r="E90" s="31">
        <v>0</v>
      </c>
      <c r="F90" s="30">
        <v>0</v>
      </c>
      <c r="G90" s="30">
        <v>10146.5</v>
      </c>
      <c r="H90" s="30">
        <v>0</v>
      </c>
      <c r="I90" s="1">
        <v>0.9</v>
      </c>
      <c r="J90" s="3"/>
      <c r="K90" s="3"/>
      <c r="L90" s="2" t="s">
        <v>11</v>
      </c>
      <c r="N90" s="79"/>
      <c r="O90" s="79"/>
      <c r="P90" s="79"/>
      <c r="Q90" s="79"/>
      <c r="R90" s="79"/>
      <c r="S90" s="79"/>
    </row>
    <row r="91" spans="1:19" ht="14.25" customHeight="1" x14ac:dyDescent="0.25">
      <c r="A91" s="209"/>
      <c r="B91" s="216"/>
      <c r="C91" s="7" t="s">
        <v>21</v>
      </c>
      <c r="D91" s="32">
        <f>SUM(D84:D90)</f>
        <v>17090.599999999999</v>
      </c>
      <c r="E91" s="32">
        <f>SUM(E84:E90)</f>
        <v>0</v>
      </c>
      <c r="F91" s="32">
        <f t="shared" ref="F91" si="43">SUM(F84:F90)</f>
        <v>0</v>
      </c>
      <c r="G91" s="32">
        <f t="shared" ref="G91" si="44">SUM(G84:G90)</f>
        <v>17090.599999999999</v>
      </c>
      <c r="H91" s="32">
        <f t="shared" ref="H91" si="45">SUM(H84:H90)</f>
        <v>0</v>
      </c>
      <c r="I91" s="8">
        <v>1</v>
      </c>
      <c r="J91" s="9"/>
      <c r="K91" s="9"/>
      <c r="L91" s="7" t="s">
        <v>11</v>
      </c>
      <c r="N91" s="79"/>
      <c r="O91" s="79"/>
      <c r="P91" s="79"/>
      <c r="Q91" s="79"/>
      <c r="R91" s="79"/>
      <c r="S91" s="79"/>
    </row>
    <row r="92" spans="1:19" ht="12.75" customHeight="1" x14ac:dyDescent="0.25">
      <c r="A92" s="207" t="s">
        <v>29</v>
      </c>
      <c r="B92" s="216" t="s">
        <v>37</v>
      </c>
      <c r="C92" s="43">
        <v>2017</v>
      </c>
      <c r="D92" s="30">
        <f>SUM(E92:H92)</f>
        <v>1471.44</v>
      </c>
      <c r="E92" s="31">
        <v>0</v>
      </c>
      <c r="F92" s="31">
        <v>0</v>
      </c>
      <c r="G92" s="31">
        <v>1471.44</v>
      </c>
      <c r="H92" s="31">
        <v>0</v>
      </c>
      <c r="I92" s="1">
        <v>1</v>
      </c>
      <c r="J92" s="3"/>
      <c r="K92" s="3"/>
      <c r="L92" s="2" t="s">
        <v>11</v>
      </c>
      <c r="N92" s="79"/>
      <c r="O92" s="79"/>
      <c r="P92" s="79"/>
      <c r="Q92" s="79"/>
      <c r="R92" s="79"/>
      <c r="S92" s="79"/>
    </row>
    <row r="93" spans="1:19" ht="12.75" customHeight="1" x14ac:dyDescent="0.25">
      <c r="A93" s="208"/>
      <c r="B93" s="216"/>
      <c r="C93" s="43">
        <v>2018</v>
      </c>
      <c r="D93" s="30">
        <f t="shared" ref="D93:D98" si="46">SUM(E93:H93)</f>
        <v>1545.1</v>
      </c>
      <c r="E93" s="31">
        <v>0</v>
      </c>
      <c r="F93" s="30">
        <v>0</v>
      </c>
      <c r="G93" s="30">
        <v>1545.1</v>
      </c>
      <c r="H93" s="30">
        <v>0</v>
      </c>
      <c r="I93" s="1">
        <v>1</v>
      </c>
      <c r="J93" s="3"/>
      <c r="K93" s="3"/>
      <c r="L93" s="2" t="s">
        <v>11</v>
      </c>
      <c r="N93" s="79"/>
      <c r="O93" s="79"/>
      <c r="P93" s="79"/>
      <c r="Q93" s="79"/>
      <c r="R93" s="79"/>
      <c r="S93" s="79"/>
    </row>
    <row r="94" spans="1:19" ht="12.75" customHeight="1" x14ac:dyDescent="0.25">
      <c r="A94" s="208"/>
      <c r="B94" s="216"/>
      <c r="C94" s="43">
        <v>2019</v>
      </c>
      <c r="D94" s="30">
        <f t="shared" si="46"/>
        <v>1622.35</v>
      </c>
      <c r="E94" s="31">
        <v>0</v>
      </c>
      <c r="F94" s="30">
        <v>0</v>
      </c>
      <c r="G94" s="30">
        <v>1622.35</v>
      </c>
      <c r="H94" s="30">
        <v>0</v>
      </c>
      <c r="I94" s="1">
        <v>1</v>
      </c>
      <c r="J94" s="3"/>
      <c r="K94" s="3"/>
      <c r="L94" s="2" t="s">
        <v>11</v>
      </c>
      <c r="N94" s="79"/>
      <c r="O94" s="79"/>
      <c r="P94" s="79"/>
      <c r="Q94" s="79"/>
      <c r="R94" s="79"/>
      <c r="S94" s="79"/>
    </row>
    <row r="95" spans="1:19" ht="12.75" customHeight="1" x14ac:dyDescent="0.25">
      <c r="A95" s="208"/>
      <c r="B95" s="216"/>
      <c r="C95" s="43">
        <v>2020</v>
      </c>
      <c r="D95" s="30">
        <f t="shared" si="46"/>
        <v>1703.46</v>
      </c>
      <c r="E95" s="31">
        <v>0</v>
      </c>
      <c r="F95" s="30">
        <v>0</v>
      </c>
      <c r="G95" s="30">
        <v>1703.46</v>
      </c>
      <c r="H95" s="30">
        <v>0</v>
      </c>
      <c r="I95" s="1">
        <v>1</v>
      </c>
      <c r="J95" s="3"/>
      <c r="K95" s="3"/>
      <c r="L95" s="2" t="s">
        <v>11</v>
      </c>
      <c r="N95" s="79"/>
      <c r="O95" s="79"/>
      <c r="P95" s="79"/>
      <c r="Q95" s="79"/>
      <c r="R95" s="79"/>
      <c r="S95" s="79"/>
    </row>
    <row r="96" spans="1:19" ht="12.75" customHeight="1" x14ac:dyDescent="0.25">
      <c r="A96" s="208"/>
      <c r="B96" s="216"/>
      <c r="C96" s="43">
        <v>2021</v>
      </c>
      <c r="D96" s="30">
        <f t="shared" si="46"/>
        <v>1788.6</v>
      </c>
      <c r="E96" s="31">
        <v>0</v>
      </c>
      <c r="F96" s="30">
        <v>0</v>
      </c>
      <c r="G96" s="30">
        <v>1788.6</v>
      </c>
      <c r="H96" s="30">
        <v>0</v>
      </c>
      <c r="I96" s="1">
        <v>1</v>
      </c>
      <c r="J96" s="3"/>
      <c r="K96" s="3"/>
      <c r="L96" s="2" t="s">
        <v>11</v>
      </c>
      <c r="N96" s="79"/>
      <c r="O96" s="79"/>
      <c r="P96" s="79"/>
      <c r="Q96" s="79"/>
      <c r="R96" s="79"/>
      <c r="S96" s="79"/>
    </row>
    <row r="97" spans="1:19" ht="12.75" customHeight="1" x14ac:dyDescent="0.25">
      <c r="A97" s="208"/>
      <c r="B97" s="216"/>
      <c r="C97" s="43">
        <v>2022</v>
      </c>
      <c r="D97" s="30">
        <f t="shared" si="46"/>
        <v>1878.1</v>
      </c>
      <c r="E97" s="31">
        <v>0</v>
      </c>
      <c r="F97" s="30">
        <v>0</v>
      </c>
      <c r="G97" s="30">
        <v>1878.1</v>
      </c>
      <c r="H97" s="30">
        <v>0</v>
      </c>
      <c r="I97" s="1">
        <v>1</v>
      </c>
      <c r="J97" s="3"/>
      <c r="K97" s="3"/>
      <c r="L97" s="2" t="s">
        <v>11</v>
      </c>
      <c r="N97" s="79"/>
      <c r="O97" s="79"/>
      <c r="P97" s="79"/>
      <c r="Q97" s="79"/>
      <c r="R97" s="79"/>
      <c r="S97" s="79"/>
    </row>
    <row r="98" spans="1:19" ht="12.75" customHeight="1" x14ac:dyDescent="0.25">
      <c r="A98" s="208"/>
      <c r="B98" s="216"/>
      <c r="C98" s="43" t="s">
        <v>8</v>
      </c>
      <c r="D98" s="30">
        <f t="shared" si="46"/>
        <v>13804</v>
      </c>
      <c r="E98" s="31">
        <v>0</v>
      </c>
      <c r="F98" s="30">
        <v>0</v>
      </c>
      <c r="G98" s="30">
        <v>13804</v>
      </c>
      <c r="H98" s="30">
        <v>0</v>
      </c>
      <c r="I98" s="1">
        <v>1</v>
      </c>
      <c r="J98" s="3"/>
      <c r="K98" s="3"/>
      <c r="L98" s="2" t="s">
        <v>11</v>
      </c>
      <c r="N98" s="79"/>
      <c r="O98" s="79"/>
      <c r="P98" s="79"/>
      <c r="Q98" s="79"/>
      <c r="R98" s="79"/>
      <c r="S98" s="79"/>
    </row>
    <row r="99" spans="1:19" ht="14.25" customHeight="1" x14ac:dyDescent="0.25">
      <c r="A99" s="209"/>
      <c r="B99" s="216"/>
      <c r="C99" s="7" t="s">
        <v>21</v>
      </c>
      <c r="D99" s="32">
        <f>SUM(D92:D98)</f>
        <v>23813.05</v>
      </c>
      <c r="E99" s="32">
        <f>SUM(E92:E98)</f>
        <v>0</v>
      </c>
      <c r="F99" s="32">
        <f>SUM(F92:F98)</f>
        <v>0</v>
      </c>
      <c r="G99" s="32">
        <f>SUM(G92:G98)</f>
        <v>23813.05</v>
      </c>
      <c r="H99" s="32">
        <f>SUM(H92:H98)</f>
        <v>0</v>
      </c>
      <c r="I99" s="8">
        <v>1</v>
      </c>
      <c r="J99" s="9"/>
      <c r="K99" s="9"/>
      <c r="L99" s="7" t="s">
        <v>11</v>
      </c>
      <c r="N99" s="79"/>
      <c r="O99" s="79"/>
      <c r="P99" s="79"/>
      <c r="Q99" s="79"/>
      <c r="R99" s="79"/>
      <c r="S99" s="79"/>
    </row>
    <row r="100" spans="1:19" ht="12.75" customHeight="1" x14ac:dyDescent="0.25">
      <c r="A100" s="207" t="s">
        <v>28</v>
      </c>
      <c r="B100" s="212" t="s">
        <v>38</v>
      </c>
      <c r="C100" s="43">
        <v>2017</v>
      </c>
      <c r="D100" s="30">
        <f>SUM(E100:H100)</f>
        <v>3465</v>
      </c>
      <c r="E100" s="31">
        <v>0</v>
      </c>
      <c r="F100" s="31">
        <v>0</v>
      </c>
      <c r="G100" s="31">
        <v>3465</v>
      </c>
      <c r="H100" s="31">
        <v>0</v>
      </c>
      <c r="I100" s="1">
        <v>1</v>
      </c>
      <c r="J100" s="3"/>
      <c r="K100" s="3"/>
      <c r="L100" s="2" t="s">
        <v>11</v>
      </c>
      <c r="N100" s="79"/>
      <c r="O100" s="79"/>
      <c r="P100" s="79"/>
      <c r="Q100" s="79"/>
      <c r="R100" s="79"/>
      <c r="S100" s="79"/>
    </row>
    <row r="101" spans="1:19" ht="12.75" customHeight="1" x14ac:dyDescent="0.25">
      <c r="A101" s="208"/>
      <c r="B101" s="213"/>
      <c r="C101" s="43">
        <v>2018</v>
      </c>
      <c r="D101" s="30">
        <f t="shared" ref="D101:D106" si="47">SUM(E101:H101)</f>
        <v>3568.95</v>
      </c>
      <c r="E101" s="31">
        <v>0</v>
      </c>
      <c r="F101" s="30">
        <v>0</v>
      </c>
      <c r="G101" s="30">
        <v>3568.95</v>
      </c>
      <c r="H101" s="30">
        <v>0</v>
      </c>
      <c r="I101" s="1">
        <v>1</v>
      </c>
      <c r="J101" s="3"/>
      <c r="K101" s="3"/>
      <c r="L101" s="2" t="s">
        <v>11</v>
      </c>
      <c r="N101" s="79"/>
      <c r="O101" s="79"/>
      <c r="P101" s="79"/>
      <c r="Q101" s="79"/>
      <c r="R101" s="79"/>
      <c r="S101" s="79"/>
    </row>
    <row r="102" spans="1:19" ht="12.75" customHeight="1" x14ac:dyDescent="0.25">
      <c r="A102" s="208"/>
      <c r="B102" s="213"/>
      <c r="C102" s="43">
        <v>2019</v>
      </c>
      <c r="D102" s="30">
        <f t="shared" si="47"/>
        <v>3851.35</v>
      </c>
      <c r="E102" s="31">
        <v>0</v>
      </c>
      <c r="F102" s="30">
        <v>0</v>
      </c>
      <c r="G102" s="30">
        <v>3851.35</v>
      </c>
      <c r="H102" s="30">
        <v>0</v>
      </c>
      <c r="I102" s="1">
        <v>1</v>
      </c>
      <c r="J102" s="3"/>
      <c r="K102" s="3"/>
      <c r="L102" s="2" t="s">
        <v>11</v>
      </c>
      <c r="N102" s="79"/>
      <c r="O102" s="79"/>
      <c r="P102" s="79"/>
      <c r="Q102" s="79"/>
      <c r="R102" s="79"/>
      <c r="S102" s="79"/>
    </row>
    <row r="103" spans="1:19" ht="12.75" customHeight="1" x14ac:dyDescent="0.25">
      <c r="A103" s="208"/>
      <c r="B103" s="213"/>
      <c r="C103" s="43">
        <v>2020</v>
      </c>
      <c r="D103" s="30">
        <f t="shared" si="47"/>
        <v>4043.95</v>
      </c>
      <c r="E103" s="31">
        <v>0</v>
      </c>
      <c r="F103" s="30">
        <v>0</v>
      </c>
      <c r="G103" s="30">
        <v>4043.95</v>
      </c>
      <c r="H103" s="30">
        <v>0</v>
      </c>
      <c r="I103" s="1">
        <v>1</v>
      </c>
      <c r="J103" s="3"/>
      <c r="K103" s="3"/>
      <c r="L103" s="2" t="s">
        <v>11</v>
      </c>
      <c r="N103" s="79"/>
      <c r="O103" s="79"/>
      <c r="P103" s="79"/>
      <c r="Q103" s="79"/>
      <c r="R103" s="79"/>
      <c r="S103" s="79"/>
    </row>
    <row r="104" spans="1:19" ht="12.75" customHeight="1" x14ac:dyDescent="0.25">
      <c r="A104" s="208"/>
      <c r="B104" s="213"/>
      <c r="C104" s="43">
        <v>2021</v>
      </c>
      <c r="D104" s="30">
        <f t="shared" si="47"/>
        <v>4246.1499999999996</v>
      </c>
      <c r="E104" s="31">
        <v>0</v>
      </c>
      <c r="F104" s="30">
        <v>0</v>
      </c>
      <c r="G104" s="30">
        <v>4246.1499999999996</v>
      </c>
      <c r="H104" s="30">
        <v>0</v>
      </c>
      <c r="I104" s="1">
        <v>1</v>
      </c>
      <c r="J104" s="3"/>
      <c r="K104" s="3"/>
      <c r="L104" s="2" t="s">
        <v>11</v>
      </c>
      <c r="N104" s="79"/>
      <c r="O104" s="79"/>
      <c r="P104" s="79"/>
      <c r="Q104" s="79"/>
      <c r="R104" s="79"/>
      <c r="S104" s="79"/>
    </row>
    <row r="105" spans="1:19" ht="12.75" customHeight="1" x14ac:dyDescent="0.25">
      <c r="A105" s="208"/>
      <c r="B105" s="213"/>
      <c r="C105" s="43">
        <v>2022</v>
      </c>
      <c r="D105" s="30">
        <f t="shared" si="47"/>
        <v>4458.45</v>
      </c>
      <c r="E105" s="31">
        <v>0</v>
      </c>
      <c r="F105" s="30">
        <v>0</v>
      </c>
      <c r="G105" s="30">
        <v>4458.45</v>
      </c>
      <c r="H105" s="30">
        <v>0</v>
      </c>
      <c r="I105" s="1">
        <v>1</v>
      </c>
      <c r="J105" s="3"/>
      <c r="K105" s="3"/>
      <c r="L105" s="2" t="s">
        <v>11</v>
      </c>
      <c r="N105" s="79"/>
      <c r="O105" s="79"/>
      <c r="P105" s="79"/>
      <c r="Q105" s="79"/>
      <c r="R105" s="79"/>
      <c r="S105" s="79"/>
    </row>
    <row r="106" spans="1:19" ht="12.75" customHeight="1" x14ac:dyDescent="0.25">
      <c r="A106" s="208"/>
      <c r="B106" s="213"/>
      <c r="C106" s="43" t="s">
        <v>8</v>
      </c>
      <c r="D106" s="30">
        <f t="shared" si="47"/>
        <v>32769.589999999997</v>
      </c>
      <c r="E106" s="31">
        <v>0</v>
      </c>
      <c r="F106" s="30">
        <v>0</v>
      </c>
      <c r="G106" s="30">
        <v>32769.589999999997</v>
      </c>
      <c r="H106" s="30">
        <v>0</v>
      </c>
      <c r="I106" s="1">
        <v>1</v>
      </c>
      <c r="J106" s="3"/>
      <c r="K106" s="3"/>
      <c r="L106" s="2" t="s">
        <v>11</v>
      </c>
      <c r="N106" s="79"/>
      <c r="O106" s="79"/>
      <c r="P106" s="79"/>
      <c r="Q106" s="79"/>
      <c r="R106" s="79"/>
      <c r="S106" s="79"/>
    </row>
    <row r="107" spans="1:19" ht="14.25" customHeight="1" x14ac:dyDescent="0.25">
      <c r="A107" s="209"/>
      <c r="B107" s="214"/>
      <c r="C107" s="7" t="s">
        <v>21</v>
      </c>
      <c r="D107" s="32">
        <f>SUM(D100:D106)</f>
        <v>56403.44</v>
      </c>
      <c r="E107" s="32">
        <f>SUM(E100:E106)</f>
        <v>0</v>
      </c>
      <c r="F107" s="32">
        <f>SUM(F100:F106)</f>
        <v>0</v>
      </c>
      <c r="G107" s="32">
        <f>SUM(G100:G106)</f>
        <v>56403.44</v>
      </c>
      <c r="H107" s="32">
        <f>SUM(H100:H106)</f>
        <v>0</v>
      </c>
      <c r="I107" s="8">
        <v>1</v>
      </c>
      <c r="J107" s="9"/>
      <c r="K107" s="9"/>
      <c r="L107" s="7" t="s">
        <v>11</v>
      </c>
      <c r="N107" s="79"/>
      <c r="O107" s="79"/>
      <c r="P107" s="79"/>
      <c r="Q107" s="79"/>
      <c r="R107" s="79"/>
      <c r="S107" s="79"/>
    </row>
    <row r="108" spans="1:19" ht="12.75" customHeight="1" x14ac:dyDescent="0.25">
      <c r="A108" s="207" t="s">
        <v>27</v>
      </c>
      <c r="B108" s="216" t="s">
        <v>39</v>
      </c>
      <c r="C108" s="43">
        <v>2017</v>
      </c>
      <c r="D108" s="30">
        <f>SUM(E108:H108)</f>
        <v>91300</v>
      </c>
      <c r="E108" s="31">
        <v>0</v>
      </c>
      <c r="F108" s="30">
        <v>86735</v>
      </c>
      <c r="G108" s="30">
        <v>4565</v>
      </c>
      <c r="H108" s="30">
        <v>0</v>
      </c>
      <c r="I108" s="1">
        <v>1</v>
      </c>
      <c r="J108" s="3"/>
      <c r="K108" s="3"/>
      <c r="L108" s="2" t="s">
        <v>11</v>
      </c>
      <c r="N108" s="79"/>
      <c r="O108" s="79"/>
      <c r="P108" s="79"/>
      <c r="Q108" s="79"/>
      <c r="R108" s="79"/>
      <c r="S108" s="79"/>
    </row>
    <row r="109" spans="1:19" ht="12.75" customHeight="1" x14ac:dyDescent="0.25">
      <c r="A109" s="208"/>
      <c r="B109" s="216"/>
      <c r="C109" s="43">
        <v>2018</v>
      </c>
      <c r="D109" s="30">
        <f t="shared" ref="D109:D114" si="48">SUM(E109:H109)</f>
        <v>506482.16</v>
      </c>
      <c r="E109" s="31">
        <v>0</v>
      </c>
      <c r="F109" s="30">
        <v>481063.06</v>
      </c>
      <c r="G109" s="30">
        <v>25419.1</v>
      </c>
      <c r="H109" s="30">
        <v>0</v>
      </c>
      <c r="I109" s="1">
        <v>1</v>
      </c>
      <c r="J109" s="3"/>
      <c r="K109" s="3"/>
      <c r="L109" s="2" t="s">
        <v>11</v>
      </c>
      <c r="N109" s="79"/>
      <c r="O109" s="79"/>
      <c r="P109" s="79"/>
      <c r="Q109" s="79"/>
      <c r="R109" s="79"/>
      <c r="S109" s="79"/>
    </row>
    <row r="110" spans="1:19" ht="12.75" customHeight="1" x14ac:dyDescent="0.25">
      <c r="A110" s="208"/>
      <c r="B110" s="216"/>
      <c r="C110" s="43">
        <v>2019</v>
      </c>
      <c r="D110" s="30">
        <f t="shared" si="48"/>
        <v>188100</v>
      </c>
      <c r="E110" s="31">
        <v>0</v>
      </c>
      <c r="F110" s="30">
        <v>178200</v>
      </c>
      <c r="G110" s="30">
        <v>9900</v>
      </c>
      <c r="H110" s="30">
        <v>0</v>
      </c>
      <c r="I110" s="1">
        <v>1</v>
      </c>
      <c r="J110" s="3"/>
      <c r="K110" s="3"/>
      <c r="L110" s="2" t="s">
        <v>11</v>
      </c>
      <c r="N110" s="79"/>
      <c r="O110" s="79"/>
      <c r="P110" s="79"/>
      <c r="Q110" s="79"/>
      <c r="R110" s="79"/>
      <c r="S110" s="79"/>
    </row>
    <row r="111" spans="1:19" ht="12.75" customHeight="1" x14ac:dyDescent="0.25">
      <c r="A111" s="208"/>
      <c r="B111" s="216"/>
      <c r="C111" s="43">
        <v>2020</v>
      </c>
      <c r="D111" s="30">
        <f t="shared" si="48"/>
        <v>564300</v>
      </c>
      <c r="E111" s="31">
        <v>0</v>
      </c>
      <c r="F111" s="30">
        <v>534600</v>
      </c>
      <c r="G111" s="30">
        <v>29700</v>
      </c>
      <c r="H111" s="30">
        <v>0</v>
      </c>
      <c r="I111" s="1">
        <v>1</v>
      </c>
      <c r="J111" s="3"/>
      <c r="K111" s="3"/>
      <c r="L111" s="2" t="s">
        <v>11</v>
      </c>
      <c r="N111" s="79"/>
      <c r="O111" s="79"/>
      <c r="P111" s="79"/>
      <c r="Q111" s="79"/>
      <c r="R111" s="79"/>
      <c r="S111" s="79"/>
    </row>
    <row r="112" spans="1:19" ht="12.75" customHeight="1" x14ac:dyDescent="0.25">
      <c r="A112" s="208"/>
      <c r="B112" s="216"/>
      <c r="C112" s="43">
        <v>2021</v>
      </c>
      <c r="D112" s="30">
        <f t="shared" si="48"/>
        <v>0</v>
      </c>
      <c r="E112" s="31">
        <v>0</v>
      </c>
      <c r="F112" s="30">
        <v>0</v>
      </c>
      <c r="G112" s="30">
        <v>0</v>
      </c>
      <c r="H112" s="30">
        <v>0</v>
      </c>
      <c r="I112" s="1">
        <v>1</v>
      </c>
      <c r="J112" s="3"/>
      <c r="K112" s="3"/>
      <c r="L112" s="2" t="s">
        <v>11</v>
      </c>
      <c r="N112" s="79"/>
      <c r="O112" s="79"/>
      <c r="P112" s="79"/>
      <c r="Q112" s="79"/>
      <c r="R112" s="79"/>
      <c r="S112" s="79"/>
    </row>
    <row r="113" spans="1:19" ht="12.75" customHeight="1" x14ac:dyDescent="0.25">
      <c r="A113" s="208"/>
      <c r="B113" s="216"/>
      <c r="C113" s="43">
        <v>2022</v>
      </c>
      <c r="D113" s="30">
        <f t="shared" si="48"/>
        <v>492669.8</v>
      </c>
      <c r="E113" s="31">
        <v>0</v>
      </c>
      <c r="F113" s="30">
        <v>468036.3</v>
      </c>
      <c r="G113" s="30">
        <v>24633.5</v>
      </c>
      <c r="H113" s="30">
        <v>0</v>
      </c>
      <c r="I113" s="1">
        <v>1</v>
      </c>
      <c r="J113" s="3"/>
      <c r="K113" s="3"/>
      <c r="L113" s="2" t="s">
        <v>11</v>
      </c>
      <c r="N113" s="79"/>
      <c r="O113" s="79"/>
      <c r="P113" s="79"/>
      <c r="Q113" s="79"/>
      <c r="R113" s="79"/>
      <c r="S113" s="79"/>
    </row>
    <row r="114" spans="1:19" ht="12.75" customHeight="1" x14ac:dyDescent="0.25">
      <c r="A114" s="208"/>
      <c r="B114" s="216"/>
      <c r="C114" s="43" t="s">
        <v>8</v>
      </c>
      <c r="D114" s="30">
        <f t="shared" si="48"/>
        <v>900782.05</v>
      </c>
      <c r="E114" s="31">
        <v>0</v>
      </c>
      <c r="F114" s="30">
        <v>855743</v>
      </c>
      <c r="G114" s="30">
        <v>45039.05</v>
      </c>
      <c r="H114" s="30">
        <v>0</v>
      </c>
      <c r="I114" s="1">
        <v>1</v>
      </c>
      <c r="J114" s="3"/>
      <c r="K114" s="3"/>
      <c r="L114" s="2" t="s">
        <v>11</v>
      </c>
      <c r="N114" s="79"/>
      <c r="O114" s="79"/>
      <c r="P114" s="79"/>
      <c r="Q114" s="79"/>
      <c r="R114" s="79"/>
      <c r="S114" s="79"/>
    </row>
    <row r="115" spans="1:19" ht="14.25" customHeight="1" x14ac:dyDescent="0.25">
      <c r="A115" s="209"/>
      <c r="B115" s="216"/>
      <c r="C115" s="7" t="s">
        <v>21</v>
      </c>
      <c r="D115" s="32">
        <f>SUM(D108:D114)</f>
        <v>2743634.01</v>
      </c>
      <c r="E115" s="32">
        <f>SUM(E108:E114)</f>
        <v>0</v>
      </c>
      <c r="F115" s="32">
        <f>SUM(F108:F114)</f>
        <v>2604377.3600000003</v>
      </c>
      <c r="G115" s="32">
        <f>SUM(G108:G114)</f>
        <v>139256.65000000002</v>
      </c>
      <c r="H115" s="32">
        <f>SUM(H108:H114)</f>
        <v>0</v>
      </c>
      <c r="I115" s="8">
        <v>1</v>
      </c>
      <c r="J115" s="9"/>
      <c r="K115" s="9"/>
      <c r="L115" s="7" t="s">
        <v>11</v>
      </c>
      <c r="N115" s="79"/>
      <c r="O115" s="79"/>
      <c r="P115" s="79"/>
      <c r="Q115" s="79"/>
      <c r="R115" s="79"/>
      <c r="S115" s="79"/>
    </row>
    <row r="116" spans="1:19" ht="12.75" customHeight="1" x14ac:dyDescent="0.25">
      <c r="A116" s="187" t="s">
        <v>9</v>
      </c>
      <c r="B116" s="188" t="s">
        <v>195</v>
      </c>
      <c r="C116" s="46">
        <v>2017</v>
      </c>
      <c r="D116" s="25">
        <f>SUM(E116:H116)</f>
        <v>3563</v>
      </c>
      <c r="E116" s="25">
        <f t="shared" ref="E116:H122" si="49">E124+E156</f>
        <v>0</v>
      </c>
      <c r="F116" s="25">
        <f t="shared" si="49"/>
        <v>0</v>
      </c>
      <c r="G116" s="25">
        <f t="shared" si="49"/>
        <v>3563</v>
      </c>
      <c r="H116" s="25">
        <f t="shared" si="49"/>
        <v>0</v>
      </c>
      <c r="I116" s="4">
        <v>1</v>
      </c>
      <c r="J116" s="46"/>
      <c r="K116" s="46"/>
      <c r="L116" s="5" t="s">
        <v>11</v>
      </c>
      <c r="N116" s="79"/>
      <c r="O116" s="79"/>
      <c r="P116" s="79"/>
      <c r="Q116" s="79"/>
      <c r="R116" s="79"/>
      <c r="S116" s="79"/>
    </row>
    <row r="117" spans="1:19" ht="12.75" customHeight="1" x14ac:dyDescent="0.25">
      <c r="A117" s="187"/>
      <c r="B117" s="189"/>
      <c r="C117" s="46">
        <v>2018</v>
      </c>
      <c r="D117" s="25">
        <f t="shared" ref="D117:D122" si="50">SUM(E117:H117)</f>
        <v>3800</v>
      </c>
      <c r="E117" s="25">
        <f t="shared" si="49"/>
        <v>0</v>
      </c>
      <c r="F117" s="25">
        <f t="shared" si="49"/>
        <v>0</v>
      </c>
      <c r="G117" s="25">
        <f t="shared" si="49"/>
        <v>3800</v>
      </c>
      <c r="H117" s="25">
        <f t="shared" si="49"/>
        <v>0</v>
      </c>
      <c r="I117" s="4">
        <v>1</v>
      </c>
      <c r="J117" s="6"/>
      <c r="K117" s="6"/>
      <c r="L117" s="5" t="s">
        <v>11</v>
      </c>
      <c r="N117" s="79"/>
      <c r="O117" s="79"/>
      <c r="P117" s="79"/>
      <c r="Q117" s="79"/>
      <c r="R117" s="79"/>
      <c r="S117" s="79"/>
    </row>
    <row r="118" spans="1:19" ht="12.75" customHeight="1" x14ac:dyDescent="0.25">
      <c r="A118" s="187"/>
      <c r="B118" s="189"/>
      <c r="C118" s="46">
        <v>2019</v>
      </c>
      <c r="D118" s="25">
        <f t="shared" si="50"/>
        <v>3800</v>
      </c>
      <c r="E118" s="25">
        <f t="shared" si="49"/>
        <v>0</v>
      </c>
      <c r="F118" s="25">
        <f t="shared" si="49"/>
        <v>0</v>
      </c>
      <c r="G118" s="25">
        <f t="shared" si="49"/>
        <v>3800</v>
      </c>
      <c r="H118" s="25">
        <f t="shared" si="49"/>
        <v>0</v>
      </c>
      <c r="I118" s="4">
        <v>1</v>
      </c>
      <c r="J118" s="6"/>
      <c r="K118" s="6"/>
      <c r="L118" s="5" t="s">
        <v>11</v>
      </c>
      <c r="N118" s="79"/>
      <c r="O118" s="79"/>
      <c r="P118" s="79"/>
      <c r="Q118" s="79"/>
      <c r="R118" s="79"/>
      <c r="S118" s="79"/>
    </row>
    <row r="119" spans="1:19" ht="12.75" customHeight="1" x14ac:dyDescent="0.25">
      <c r="A119" s="187"/>
      <c r="B119" s="189"/>
      <c r="C119" s="46">
        <v>2020</v>
      </c>
      <c r="D119" s="25">
        <f t="shared" si="50"/>
        <v>2900</v>
      </c>
      <c r="E119" s="25">
        <f t="shared" si="49"/>
        <v>0</v>
      </c>
      <c r="F119" s="25">
        <f t="shared" si="49"/>
        <v>0</v>
      </c>
      <c r="G119" s="25">
        <f t="shared" si="49"/>
        <v>2900</v>
      </c>
      <c r="H119" s="25">
        <f t="shared" si="49"/>
        <v>0</v>
      </c>
      <c r="I119" s="4">
        <v>1</v>
      </c>
      <c r="J119" s="6"/>
      <c r="K119" s="6"/>
      <c r="L119" s="5" t="s">
        <v>11</v>
      </c>
      <c r="N119" s="79"/>
      <c r="O119" s="79"/>
      <c r="P119" s="79"/>
      <c r="Q119" s="79"/>
      <c r="R119" s="79"/>
      <c r="S119" s="79"/>
    </row>
    <row r="120" spans="1:19" ht="12.75" customHeight="1" x14ac:dyDescent="0.25">
      <c r="A120" s="187"/>
      <c r="B120" s="189"/>
      <c r="C120" s="46">
        <v>2021</v>
      </c>
      <c r="D120" s="25">
        <f t="shared" si="50"/>
        <v>4300</v>
      </c>
      <c r="E120" s="25">
        <f t="shared" si="49"/>
        <v>0</v>
      </c>
      <c r="F120" s="25">
        <f t="shared" si="49"/>
        <v>0</v>
      </c>
      <c r="G120" s="25">
        <f t="shared" si="49"/>
        <v>4300</v>
      </c>
      <c r="H120" s="25">
        <f t="shared" si="49"/>
        <v>0</v>
      </c>
      <c r="I120" s="4">
        <v>1</v>
      </c>
      <c r="J120" s="6"/>
      <c r="K120" s="6"/>
      <c r="L120" s="5" t="s">
        <v>11</v>
      </c>
      <c r="N120" s="79"/>
      <c r="O120" s="79"/>
      <c r="P120" s="79"/>
      <c r="Q120" s="79"/>
      <c r="R120" s="79"/>
      <c r="S120" s="79"/>
    </row>
    <row r="121" spans="1:19" ht="12.75" customHeight="1" x14ac:dyDescent="0.25">
      <c r="A121" s="187"/>
      <c r="B121" s="189"/>
      <c r="C121" s="46">
        <v>2022</v>
      </c>
      <c r="D121" s="25">
        <f t="shared" si="50"/>
        <v>4300</v>
      </c>
      <c r="E121" s="25">
        <f t="shared" si="49"/>
        <v>0</v>
      </c>
      <c r="F121" s="25">
        <f t="shared" si="49"/>
        <v>0</v>
      </c>
      <c r="G121" s="25">
        <f t="shared" si="49"/>
        <v>4300</v>
      </c>
      <c r="H121" s="25">
        <f t="shared" si="49"/>
        <v>0</v>
      </c>
      <c r="I121" s="4">
        <v>1</v>
      </c>
      <c r="J121" s="6"/>
      <c r="K121" s="6"/>
      <c r="L121" s="5" t="s">
        <v>11</v>
      </c>
      <c r="N121" s="79"/>
      <c r="O121" s="79"/>
      <c r="P121" s="79"/>
      <c r="Q121" s="79"/>
      <c r="R121" s="79"/>
      <c r="S121" s="79"/>
    </row>
    <row r="122" spans="1:19" ht="12.75" customHeight="1" x14ac:dyDescent="0.25">
      <c r="A122" s="187"/>
      <c r="B122" s="189"/>
      <c r="C122" s="46" t="s">
        <v>8</v>
      </c>
      <c r="D122" s="25">
        <f t="shared" si="50"/>
        <v>30100</v>
      </c>
      <c r="E122" s="25">
        <f t="shared" si="49"/>
        <v>0</v>
      </c>
      <c r="F122" s="25">
        <f t="shared" si="49"/>
        <v>0</v>
      </c>
      <c r="G122" s="25">
        <f t="shared" si="49"/>
        <v>30100</v>
      </c>
      <c r="H122" s="25">
        <f t="shared" si="49"/>
        <v>0</v>
      </c>
      <c r="I122" s="4">
        <v>1</v>
      </c>
      <c r="J122" s="6"/>
      <c r="K122" s="6"/>
      <c r="L122" s="5" t="s">
        <v>11</v>
      </c>
      <c r="N122" s="79"/>
      <c r="O122" s="79"/>
      <c r="P122" s="79"/>
      <c r="Q122" s="79"/>
      <c r="R122" s="79"/>
      <c r="S122" s="79"/>
    </row>
    <row r="123" spans="1:19" ht="14.25" customHeight="1" x14ac:dyDescent="0.25">
      <c r="A123" s="187"/>
      <c r="B123" s="190"/>
      <c r="C123" s="10" t="s">
        <v>21</v>
      </c>
      <c r="D123" s="26">
        <f>SUM(D116:D122)</f>
        <v>52763</v>
      </c>
      <c r="E123" s="26">
        <f t="shared" ref="E123:H123" si="51">SUM(E116:E122)</f>
        <v>0</v>
      </c>
      <c r="F123" s="26">
        <f t="shared" si="51"/>
        <v>0</v>
      </c>
      <c r="G123" s="26">
        <f t="shared" si="51"/>
        <v>52763</v>
      </c>
      <c r="H123" s="26">
        <f t="shared" si="51"/>
        <v>0</v>
      </c>
      <c r="I123" s="11">
        <v>1</v>
      </c>
      <c r="J123" s="12"/>
      <c r="K123" s="12"/>
      <c r="L123" s="10" t="s">
        <v>11</v>
      </c>
      <c r="N123" s="79"/>
      <c r="O123" s="79"/>
      <c r="P123" s="79"/>
      <c r="Q123" s="79"/>
      <c r="R123" s="79"/>
      <c r="S123" s="79"/>
    </row>
    <row r="124" spans="1:19" ht="12.75" customHeight="1" x14ac:dyDescent="0.25">
      <c r="A124" s="201" t="s">
        <v>16</v>
      </c>
      <c r="B124" s="215" t="s">
        <v>196</v>
      </c>
      <c r="C124" s="42">
        <v>2017</v>
      </c>
      <c r="D124" s="27">
        <f>SUM(E124:H124)</f>
        <v>3123</v>
      </c>
      <c r="E124" s="27">
        <f>E132+E140+E148</f>
        <v>0</v>
      </c>
      <c r="F124" s="27">
        <f t="shared" ref="F124:H124" si="52">F132+F140+F148</f>
        <v>0</v>
      </c>
      <c r="G124" s="27">
        <f t="shared" si="52"/>
        <v>3123</v>
      </c>
      <c r="H124" s="27">
        <f t="shared" si="52"/>
        <v>0</v>
      </c>
      <c r="I124" s="18">
        <v>1</v>
      </c>
      <c r="J124" s="42"/>
      <c r="K124" s="42"/>
      <c r="L124" s="19" t="s">
        <v>11</v>
      </c>
      <c r="N124" s="79"/>
      <c r="O124" s="79"/>
      <c r="P124" s="79"/>
      <c r="Q124" s="79"/>
      <c r="R124" s="79"/>
      <c r="S124" s="79"/>
    </row>
    <row r="125" spans="1:19" ht="12.75" customHeight="1" x14ac:dyDescent="0.25">
      <c r="A125" s="201"/>
      <c r="B125" s="215"/>
      <c r="C125" s="42">
        <v>2018</v>
      </c>
      <c r="D125" s="27">
        <f t="shared" ref="D125:D130" si="53">SUM(E125:H125)</f>
        <v>3300</v>
      </c>
      <c r="E125" s="27">
        <f t="shared" ref="E125:H129" si="54">E133+E141+E149</f>
        <v>0</v>
      </c>
      <c r="F125" s="27">
        <f t="shared" si="54"/>
        <v>0</v>
      </c>
      <c r="G125" s="27">
        <f t="shared" si="54"/>
        <v>3300</v>
      </c>
      <c r="H125" s="27">
        <f t="shared" si="54"/>
        <v>0</v>
      </c>
      <c r="I125" s="18">
        <v>1</v>
      </c>
      <c r="J125" s="20"/>
      <c r="K125" s="20"/>
      <c r="L125" s="19" t="s">
        <v>11</v>
      </c>
      <c r="N125" s="79"/>
      <c r="O125" s="79"/>
      <c r="P125" s="79"/>
      <c r="Q125" s="79"/>
      <c r="R125" s="79"/>
      <c r="S125" s="79"/>
    </row>
    <row r="126" spans="1:19" ht="12.75" customHeight="1" x14ac:dyDescent="0.25">
      <c r="A126" s="201"/>
      <c r="B126" s="215"/>
      <c r="C126" s="42">
        <v>2019</v>
      </c>
      <c r="D126" s="27">
        <f t="shared" si="53"/>
        <v>3300</v>
      </c>
      <c r="E126" s="27">
        <f t="shared" si="54"/>
        <v>0</v>
      </c>
      <c r="F126" s="27">
        <f t="shared" si="54"/>
        <v>0</v>
      </c>
      <c r="G126" s="27">
        <f t="shared" si="54"/>
        <v>3300</v>
      </c>
      <c r="H126" s="27">
        <f t="shared" si="54"/>
        <v>0</v>
      </c>
      <c r="I126" s="18">
        <v>1</v>
      </c>
      <c r="J126" s="20"/>
      <c r="K126" s="20"/>
      <c r="L126" s="19" t="s">
        <v>11</v>
      </c>
      <c r="N126" s="79"/>
      <c r="O126" s="79"/>
      <c r="P126" s="79"/>
      <c r="Q126" s="79"/>
      <c r="R126" s="79"/>
      <c r="S126" s="79"/>
    </row>
    <row r="127" spans="1:19" ht="12.75" customHeight="1" x14ac:dyDescent="0.25">
      <c r="A127" s="201"/>
      <c r="B127" s="215"/>
      <c r="C127" s="42">
        <v>2020</v>
      </c>
      <c r="D127" s="27">
        <f t="shared" si="53"/>
        <v>2400</v>
      </c>
      <c r="E127" s="27">
        <f t="shared" si="54"/>
        <v>0</v>
      </c>
      <c r="F127" s="27">
        <f t="shared" si="54"/>
        <v>0</v>
      </c>
      <c r="G127" s="27">
        <f t="shared" si="54"/>
        <v>2400</v>
      </c>
      <c r="H127" s="27">
        <f t="shared" si="54"/>
        <v>0</v>
      </c>
      <c r="I127" s="18">
        <v>1</v>
      </c>
      <c r="J127" s="20"/>
      <c r="K127" s="20"/>
      <c r="L127" s="19" t="s">
        <v>11</v>
      </c>
      <c r="N127" s="79"/>
      <c r="O127" s="79"/>
      <c r="P127" s="79"/>
      <c r="Q127" s="79"/>
      <c r="R127" s="79"/>
      <c r="S127" s="79"/>
    </row>
    <row r="128" spans="1:19" ht="12.75" customHeight="1" x14ac:dyDescent="0.25">
      <c r="A128" s="201"/>
      <c r="B128" s="215"/>
      <c r="C128" s="42">
        <v>2021</v>
      </c>
      <c r="D128" s="27">
        <f t="shared" si="53"/>
        <v>3700</v>
      </c>
      <c r="E128" s="27">
        <f t="shared" si="54"/>
        <v>0</v>
      </c>
      <c r="F128" s="27">
        <f t="shared" si="54"/>
        <v>0</v>
      </c>
      <c r="G128" s="27">
        <f t="shared" si="54"/>
        <v>3700</v>
      </c>
      <c r="H128" s="27">
        <f t="shared" si="54"/>
        <v>0</v>
      </c>
      <c r="I128" s="18">
        <v>1</v>
      </c>
      <c r="J128" s="20"/>
      <c r="K128" s="20"/>
      <c r="L128" s="19" t="s">
        <v>11</v>
      </c>
      <c r="N128" s="79"/>
      <c r="O128" s="79"/>
      <c r="P128" s="79"/>
      <c r="Q128" s="79"/>
      <c r="R128" s="79"/>
      <c r="S128" s="79"/>
    </row>
    <row r="129" spans="1:19" ht="12.75" customHeight="1" x14ac:dyDescent="0.25">
      <c r="A129" s="201"/>
      <c r="B129" s="215"/>
      <c r="C129" s="42">
        <v>2022</v>
      </c>
      <c r="D129" s="27">
        <f t="shared" si="53"/>
        <v>3700</v>
      </c>
      <c r="E129" s="27">
        <f t="shared" si="54"/>
        <v>0</v>
      </c>
      <c r="F129" s="27">
        <f t="shared" si="54"/>
        <v>0</v>
      </c>
      <c r="G129" s="27">
        <f t="shared" si="54"/>
        <v>3700</v>
      </c>
      <c r="H129" s="27">
        <f t="shared" si="54"/>
        <v>0</v>
      </c>
      <c r="I129" s="18">
        <v>1</v>
      </c>
      <c r="J129" s="20"/>
      <c r="K129" s="20"/>
      <c r="L129" s="19" t="s">
        <v>11</v>
      </c>
      <c r="N129" s="79"/>
      <c r="O129" s="79"/>
      <c r="P129" s="79"/>
      <c r="Q129" s="79"/>
      <c r="R129" s="79"/>
      <c r="S129" s="79"/>
    </row>
    <row r="130" spans="1:19" ht="12.75" customHeight="1" x14ac:dyDescent="0.25">
      <c r="A130" s="201"/>
      <c r="B130" s="215"/>
      <c r="C130" s="42" t="s">
        <v>8</v>
      </c>
      <c r="D130" s="27">
        <f t="shared" si="53"/>
        <v>25900</v>
      </c>
      <c r="E130" s="27">
        <f>E138+E146+E154</f>
        <v>0</v>
      </c>
      <c r="F130" s="27">
        <f>F138+F146+F154</f>
        <v>0</v>
      </c>
      <c r="G130" s="27">
        <f>G138+G146+G154</f>
        <v>25900</v>
      </c>
      <c r="H130" s="27">
        <f>H138+H146+H154</f>
        <v>0</v>
      </c>
      <c r="I130" s="18">
        <v>1</v>
      </c>
      <c r="J130" s="20"/>
      <c r="K130" s="20"/>
      <c r="L130" s="19" t="s">
        <v>11</v>
      </c>
      <c r="N130" s="79"/>
      <c r="O130" s="79"/>
      <c r="P130" s="79"/>
      <c r="Q130" s="79"/>
      <c r="R130" s="79"/>
      <c r="S130" s="79"/>
    </row>
    <row r="131" spans="1:19" ht="14.25" customHeight="1" x14ac:dyDescent="0.25">
      <c r="A131" s="201"/>
      <c r="B131" s="215"/>
      <c r="C131" s="21" t="s">
        <v>21</v>
      </c>
      <c r="D131" s="29">
        <f>SUM(D124:D130)</f>
        <v>45423</v>
      </c>
      <c r="E131" s="29">
        <f t="shared" ref="E131" si="55">SUM(E124:E130)</f>
        <v>0</v>
      </c>
      <c r="F131" s="29">
        <f t="shared" ref="F131" si="56">SUM(F124:F130)</f>
        <v>0</v>
      </c>
      <c r="G131" s="29">
        <f t="shared" ref="G131" si="57">SUM(G124:G130)</f>
        <v>45423</v>
      </c>
      <c r="H131" s="29">
        <f t="shared" ref="H131" si="58">SUM(H124:H130)</f>
        <v>0</v>
      </c>
      <c r="I131" s="22">
        <v>1</v>
      </c>
      <c r="J131" s="23"/>
      <c r="K131" s="23"/>
      <c r="L131" s="21" t="s">
        <v>11</v>
      </c>
      <c r="N131" s="79"/>
      <c r="O131" s="79"/>
      <c r="P131" s="79"/>
      <c r="Q131" s="79"/>
      <c r="R131" s="79"/>
      <c r="S131" s="79"/>
    </row>
    <row r="132" spans="1:19" ht="12.75" customHeight="1" x14ac:dyDescent="0.25">
      <c r="A132" s="210" t="s">
        <v>17</v>
      </c>
      <c r="B132" s="216" t="s">
        <v>40</v>
      </c>
      <c r="C132" s="43">
        <v>2017</v>
      </c>
      <c r="D132" s="30">
        <f>SUM(E132:H132)</f>
        <v>165</v>
      </c>
      <c r="E132" s="30">
        <v>0</v>
      </c>
      <c r="F132" s="30">
        <v>0</v>
      </c>
      <c r="G132" s="30">
        <v>165</v>
      </c>
      <c r="H132" s="30">
        <v>0</v>
      </c>
      <c r="I132" s="1">
        <v>1</v>
      </c>
      <c r="J132" s="3"/>
      <c r="K132" s="3"/>
      <c r="L132" s="2" t="s">
        <v>11</v>
      </c>
      <c r="N132" s="79"/>
      <c r="O132" s="79"/>
      <c r="P132" s="79"/>
      <c r="Q132" s="79"/>
      <c r="R132" s="79"/>
      <c r="S132" s="79"/>
    </row>
    <row r="133" spans="1:19" ht="12.75" customHeight="1" x14ac:dyDescent="0.25">
      <c r="A133" s="210"/>
      <c r="B133" s="216"/>
      <c r="C133" s="43">
        <v>2018</v>
      </c>
      <c r="D133" s="30">
        <f t="shared" ref="D133:D138" si="59">SUM(E133:H133)</f>
        <v>250</v>
      </c>
      <c r="E133" s="30">
        <v>0</v>
      </c>
      <c r="F133" s="30">
        <v>0</v>
      </c>
      <c r="G133" s="30">
        <v>250</v>
      </c>
      <c r="H133" s="30">
        <v>0</v>
      </c>
      <c r="I133" s="1">
        <v>1</v>
      </c>
      <c r="J133" s="3"/>
      <c r="K133" s="3"/>
      <c r="L133" s="2" t="s">
        <v>11</v>
      </c>
      <c r="N133" s="79"/>
      <c r="O133" s="79"/>
      <c r="P133" s="79"/>
      <c r="Q133" s="79"/>
      <c r="R133" s="79"/>
      <c r="S133" s="79"/>
    </row>
    <row r="134" spans="1:19" ht="12.75" customHeight="1" x14ac:dyDescent="0.25">
      <c r="A134" s="210"/>
      <c r="B134" s="216"/>
      <c r="C134" s="43">
        <v>2019</v>
      </c>
      <c r="D134" s="30">
        <f t="shared" si="59"/>
        <v>250</v>
      </c>
      <c r="E134" s="30">
        <v>0</v>
      </c>
      <c r="F134" s="30">
        <v>0</v>
      </c>
      <c r="G134" s="30">
        <v>250</v>
      </c>
      <c r="H134" s="30">
        <v>0</v>
      </c>
      <c r="I134" s="1">
        <v>1</v>
      </c>
      <c r="J134" s="3"/>
      <c r="K134" s="3"/>
      <c r="L134" s="2" t="s">
        <v>11</v>
      </c>
      <c r="N134" s="79"/>
      <c r="O134" s="79"/>
      <c r="P134" s="79"/>
      <c r="Q134" s="79"/>
      <c r="R134" s="79"/>
      <c r="S134" s="79"/>
    </row>
    <row r="135" spans="1:19" ht="12.75" customHeight="1" x14ac:dyDescent="0.25">
      <c r="A135" s="210"/>
      <c r="B135" s="216"/>
      <c r="C135" s="43">
        <v>2020</v>
      </c>
      <c r="D135" s="30">
        <f t="shared" si="59"/>
        <v>250</v>
      </c>
      <c r="E135" s="30">
        <v>0</v>
      </c>
      <c r="F135" s="30">
        <v>0</v>
      </c>
      <c r="G135" s="30">
        <v>250</v>
      </c>
      <c r="H135" s="30">
        <v>0</v>
      </c>
      <c r="I135" s="1">
        <v>1</v>
      </c>
      <c r="J135" s="3"/>
      <c r="K135" s="3"/>
      <c r="L135" s="2" t="s">
        <v>11</v>
      </c>
      <c r="N135" s="79"/>
      <c r="O135" s="79"/>
      <c r="P135" s="79"/>
      <c r="Q135" s="79"/>
      <c r="R135" s="79"/>
      <c r="S135" s="79"/>
    </row>
    <row r="136" spans="1:19" ht="12.75" customHeight="1" x14ac:dyDescent="0.25">
      <c r="A136" s="210"/>
      <c r="B136" s="216"/>
      <c r="C136" s="43">
        <v>2021</v>
      </c>
      <c r="D136" s="30">
        <f t="shared" si="59"/>
        <v>300</v>
      </c>
      <c r="E136" s="30">
        <v>0</v>
      </c>
      <c r="F136" s="30">
        <v>0</v>
      </c>
      <c r="G136" s="30">
        <v>300</v>
      </c>
      <c r="H136" s="30">
        <v>0</v>
      </c>
      <c r="I136" s="1">
        <v>1</v>
      </c>
      <c r="J136" s="3"/>
      <c r="K136" s="3"/>
      <c r="L136" s="2" t="s">
        <v>11</v>
      </c>
      <c r="N136" s="79"/>
      <c r="O136" s="79"/>
      <c r="P136" s="79"/>
      <c r="Q136" s="79"/>
      <c r="R136" s="79"/>
      <c r="S136" s="79"/>
    </row>
    <row r="137" spans="1:19" ht="12.75" customHeight="1" x14ac:dyDescent="0.25">
      <c r="A137" s="210"/>
      <c r="B137" s="216"/>
      <c r="C137" s="43">
        <v>2022</v>
      </c>
      <c r="D137" s="30">
        <f t="shared" si="59"/>
        <v>300</v>
      </c>
      <c r="E137" s="30">
        <v>0</v>
      </c>
      <c r="F137" s="30">
        <v>0</v>
      </c>
      <c r="G137" s="30">
        <v>300</v>
      </c>
      <c r="H137" s="30">
        <v>0</v>
      </c>
      <c r="I137" s="1">
        <v>1</v>
      </c>
      <c r="J137" s="3"/>
      <c r="K137" s="3"/>
      <c r="L137" s="2" t="s">
        <v>11</v>
      </c>
      <c r="N137" s="79"/>
      <c r="O137" s="79"/>
      <c r="P137" s="79"/>
      <c r="Q137" s="79"/>
      <c r="R137" s="79"/>
      <c r="S137" s="79"/>
    </row>
    <row r="138" spans="1:19" ht="12.75" customHeight="1" x14ac:dyDescent="0.25">
      <c r="A138" s="210"/>
      <c r="B138" s="216"/>
      <c r="C138" s="43" t="s">
        <v>8</v>
      </c>
      <c r="D138" s="30">
        <f t="shared" si="59"/>
        <v>2100</v>
      </c>
      <c r="E138" s="30">
        <v>0</v>
      </c>
      <c r="F138" s="30">
        <v>0</v>
      </c>
      <c r="G138" s="30">
        <v>2100</v>
      </c>
      <c r="H138" s="30">
        <v>0</v>
      </c>
      <c r="I138" s="1">
        <v>1</v>
      </c>
      <c r="J138" s="3"/>
      <c r="K138" s="3"/>
      <c r="L138" s="2" t="s">
        <v>11</v>
      </c>
      <c r="N138" s="79"/>
      <c r="O138" s="79"/>
      <c r="P138" s="79"/>
      <c r="Q138" s="79"/>
      <c r="R138" s="79"/>
      <c r="S138" s="79"/>
    </row>
    <row r="139" spans="1:19" ht="14.25" customHeight="1" x14ac:dyDescent="0.25">
      <c r="A139" s="210"/>
      <c r="B139" s="216"/>
      <c r="C139" s="7" t="s">
        <v>21</v>
      </c>
      <c r="D139" s="32">
        <f>SUM(D132:D138)</f>
        <v>3615</v>
      </c>
      <c r="E139" s="32">
        <f t="shared" ref="E139:H139" si="60">SUM(E132:E138)</f>
        <v>0</v>
      </c>
      <c r="F139" s="32">
        <f t="shared" si="60"/>
        <v>0</v>
      </c>
      <c r="G139" s="32">
        <f t="shared" si="60"/>
        <v>3615</v>
      </c>
      <c r="H139" s="32">
        <f t="shared" si="60"/>
        <v>0</v>
      </c>
      <c r="I139" s="8">
        <v>1</v>
      </c>
      <c r="J139" s="9"/>
      <c r="K139" s="9"/>
      <c r="L139" s="7" t="s">
        <v>11</v>
      </c>
      <c r="N139" s="79"/>
      <c r="O139" s="79"/>
      <c r="P139" s="79"/>
      <c r="Q139" s="79"/>
      <c r="R139" s="79"/>
      <c r="S139" s="79"/>
    </row>
    <row r="140" spans="1:19" ht="12.75" customHeight="1" x14ac:dyDescent="0.25">
      <c r="A140" s="207" t="s">
        <v>18</v>
      </c>
      <c r="B140" s="216" t="s">
        <v>41</v>
      </c>
      <c r="C140" s="43">
        <v>2017</v>
      </c>
      <c r="D140" s="30">
        <f>SUM(E140:H140)</f>
        <v>96</v>
      </c>
      <c r="E140" s="30"/>
      <c r="F140" s="30">
        <v>0</v>
      </c>
      <c r="G140" s="30">
        <v>96</v>
      </c>
      <c r="H140" s="30">
        <v>0</v>
      </c>
      <c r="I140" s="1">
        <v>1</v>
      </c>
      <c r="J140" s="3"/>
      <c r="K140" s="3"/>
      <c r="L140" s="2" t="s">
        <v>11</v>
      </c>
      <c r="N140" s="79"/>
      <c r="O140" s="79"/>
      <c r="P140" s="79"/>
      <c r="Q140" s="79"/>
      <c r="R140" s="79"/>
      <c r="S140" s="79"/>
    </row>
    <row r="141" spans="1:19" ht="12.75" customHeight="1" x14ac:dyDescent="0.25">
      <c r="A141" s="208"/>
      <c r="B141" s="216"/>
      <c r="C141" s="43">
        <v>2018</v>
      </c>
      <c r="D141" s="30">
        <f t="shared" ref="D141:D146" si="61">SUM(E141:H141)</f>
        <v>150</v>
      </c>
      <c r="E141" s="30"/>
      <c r="F141" s="30">
        <v>0</v>
      </c>
      <c r="G141" s="30">
        <v>150</v>
      </c>
      <c r="H141" s="30">
        <v>0</v>
      </c>
      <c r="I141" s="1">
        <v>1</v>
      </c>
      <c r="J141" s="3"/>
      <c r="K141" s="3"/>
      <c r="L141" s="2" t="s">
        <v>11</v>
      </c>
      <c r="N141" s="79"/>
      <c r="O141" s="79"/>
      <c r="P141" s="79"/>
      <c r="Q141" s="79"/>
      <c r="R141" s="79"/>
      <c r="S141" s="79"/>
    </row>
    <row r="142" spans="1:19" ht="12.75" customHeight="1" x14ac:dyDescent="0.25">
      <c r="A142" s="208"/>
      <c r="B142" s="216"/>
      <c r="C142" s="43">
        <v>2019</v>
      </c>
      <c r="D142" s="30">
        <f t="shared" si="61"/>
        <v>150</v>
      </c>
      <c r="E142" s="30"/>
      <c r="F142" s="30">
        <v>0</v>
      </c>
      <c r="G142" s="30">
        <v>150</v>
      </c>
      <c r="H142" s="30">
        <v>0</v>
      </c>
      <c r="I142" s="1">
        <v>1</v>
      </c>
      <c r="J142" s="3"/>
      <c r="K142" s="3"/>
      <c r="L142" s="2" t="s">
        <v>11</v>
      </c>
      <c r="N142" s="79"/>
      <c r="O142" s="79"/>
      <c r="P142" s="79"/>
      <c r="Q142" s="79"/>
      <c r="R142" s="79"/>
      <c r="S142" s="79"/>
    </row>
    <row r="143" spans="1:19" ht="12.75" customHeight="1" x14ac:dyDescent="0.25">
      <c r="A143" s="208"/>
      <c r="B143" s="216"/>
      <c r="C143" s="43">
        <v>2020</v>
      </c>
      <c r="D143" s="30">
        <f t="shared" si="61"/>
        <v>150</v>
      </c>
      <c r="E143" s="30"/>
      <c r="F143" s="30">
        <v>0</v>
      </c>
      <c r="G143" s="30">
        <v>150</v>
      </c>
      <c r="H143" s="30">
        <v>0</v>
      </c>
      <c r="I143" s="1">
        <v>1</v>
      </c>
      <c r="J143" s="3"/>
      <c r="K143" s="3"/>
      <c r="L143" s="2" t="s">
        <v>11</v>
      </c>
      <c r="N143" s="79"/>
      <c r="O143" s="79"/>
      <c r="P143" s="79"/>
      <c r="Q143" s="79"/>
      <c r="R143" s="79"/>
      <c r="S143" s="79"/>
    </row>
    <row r="144" spans="1:19" ht="12.75" customHeight="1" x14ac:dyDescent="0.25">
      <c r="A144" s="208"/>
      <c r="B144" s="216"/>
      <c r="C144" s="43">
        <v>2021</v>
      </c>
      <c r="D144" s="30">
        <f t="shared" si="61"/>
        <v>300</v>
      </c>
      <c r="E144" s="30"/>
      <c r="F144" s="30">
        <v>0</v>
      </c>
      <c r="G144" s="30">
        <v>300</v>
      </c>
      <c r="H144" s="30">
        <v>0</v>
      </c>
      <c r="I144" s="1">
        <v>1</v>
      </c>
      <c r="J144" s="3"/>
      <c r="K144" s="3"/>
      <c r="L144" s="2" t="s">
        <v>11</v>
      </c>
      <c r="N144" s="79"/>
      <c r="O144" s="79"/>
      <c r="P144" s="79"/>
      <c r="Q144" s="79"/>
      <c r="R144" s="79"/>
      <c r="S144" s="79"/>
    </row>
    <row r="145" spans="1:19" ht="12.75" customHeight="1" x14ac:dyDescent="0.25">
      <c r="A145" s="208"/>
      <c r="B145" s="216"/>
      <c r="C145" s="43">
        <v>2022</v>
      </c>
      <c r="D145" s="30">
        <f t="shared" si="61"/>
        <v>300</v>
      </c>
      <c r="E145" s="30"/>
      <c r="F145" s="33">
        <v>0</v>
      </c>
      <c r="G145" s="30">
        <v>300</v>
      </c>
      <c r="H145" s="30">
        <v>0</v>
      </c>
      <c r="I145" s="1">
        <v>1</v>
      </c>
      <c r="J145" s="3"/>
      <c r="K145" s="3"/>
      <c r="L145" s="2" t="s">
        <v>11</v>
      </c>
      <c r="N145" s="79"/>
      <c r="O145" s="79"/>
      <c r="P145" s="79"/>
      <c r="Q145" s="79"/>
      <c r="R145" s="79"/>
      <c r="S145" s="79"/>
    </row>
    <row r="146" spans="1:19" ht="12.75" customHeight="1" x14ac:dyDescent="0.25">
      <c r="A146" s="208"/>
      <c r="B146" s="216"/>
      <c r="C146" s="43" t="s">
        <v>8</v>
      </c>
      <c r="D146" s="30">
        <f t="shared" si="61"/>
        <v>2100</v>
      </c>
      <c r="E146" s="30"/>
      <c r="F146" s="30">
        <v>0</v>
      </c>
      <c r="G146" s="30">
        <v>2100</v>
      </c>
      <c r="H146" s="30">
        <v>0</v>
      </c>
      <c r="I146" s="1">
        <v>1</v>
      </c>
      <c r="J146" s="3"/>
      <c r="K146" s="3"/>
      <c r="L146" s="2" t="s">
        <v>11</v>
      </c>
      <c r="N146" s="79"/>
      <c r="O146" s="79"/>
      <c r="P146" s="79"/>
      <c r="Q146" s="79"/>
      <c r="R146" s="79"/>
      <c r="S146" s="79"/>
    </row>
    <row r="147" spans="1:19" ht="14.25" customHeight="1" x14ac:dyDescent="0.25">
      <c r="A147" s="208"/>
      <c r="B147" s="216"/>
      <c r="C147" s="7" t="s">
        <v>21</v>
      </c>
      <c r="D147" s="32">
        <f>SUM(D140:D146)</f>
        <v>3246</v>
      </c>
      <c r="E147" s="32">
        <f>SUM(E140:E146)</f>
        <v>0</v>
      </c>
      <c r="F147" s="32">
        <f>SUM(F140:F146)</f>
        <v>0</v>
      </c>
      <c r="G147" s="32">
        <f>SUM(G140:G146)</f>
        <v>3246</v>
      </c>
      <c r="H147" s="32">
        <f t="shared" ref="H147" si="62">SUM(H140:H146)</f>
        <v>0</v>
      </c>
      <c r="I147" s="8">
        <v>1</v>
      </c>
      <c r="J147" s="9"/>
      <c r="K147" s="9"/>
      <c r="L147" s="7" t="s">
        <v>11</v>
      </c>
      <c r="N147" s="79"/>
      <c r="O147" s="79"/>
      <c r="P147" s="79"/>
      <c r="Q147" s="79"/>
      <c r="R147" s="79"/>
      <c r="S147" s="79"/>
    </row>
    <row r="148" spans="1:19" ht="12.75" customHeight="1" x14ac:dyDescent="0.25">
      <c r="A148" s="210" t="s">
        <v>19</v>
      </c>
      <c r="B148" s="212" t="s">
        <v>42</v>
      </c>
      <c r="C148" s="43">
        <v>2017</v>
      </c>
      <c r="D148" s="30">
        <f>SUM(E148:H148)</f>
        <v>2862</v>
      </c>
      <c r="E148" s="30"/>
      <c r="F148" s="30">
        <v>0</v>
      </c>
      <c r="G148" s="30">
        <v>2862</v>
      </c>
      <c r="H148" s="30">
        <v>0</v>
      </c>
      <c r="I148" s="1">
        <v>1</v>
      </c>
      <c r="J148" s="3"/>
      <c r="K148" s="3"/>
      <c r="L148" s="2" t="s">
        <v>11</v>
      </c>
      <c r="N148" s="79"/>
      <c r="O148" s="79"/>
      <c r="P148" s="79"/>
      <c r="Q148" s="79"/>
      <c r="R148" s="79"/>
      <c r="S148" s="79"/>
    </row>
    <row r="149" spans="1:19" ht="12.75" customHeight="1" x14ac:dyDescent="0.25">
      <c r="A149" s="210"/>
      <c r="B149" s="213"/>
      <c r="C149" s="43">
        <v>2018</v>
      </c>
      <c r="D149" s="30">
        <f t="shared" ref="D149:D154" si="63">SUM(E149:H149)</f>
        <v>2900</v>
      </c>
      <c r="E149" s="30"/>
      <c r="F149" s="30">
        <v>0</v>
      </c>
      <c r="G149" s="30">
        <v>2900</v>
      </c>
      <c r="H149" s="30">
        <v>0</v>
      </c>
      <c r="I149" s="1">
        <v>1</v>
      </c>
      <c r="J149" s="3"/>
      <c r="K149" s="3"/>
      <c r="L149" s="2" t="s">
        <v>11</v>
      </c>
      <c r="N149" s="79"/>
      <c r="O149" s="79"/>
      <c r="P149" s="79"/>
      <c r="Q149" s="79"/>
      <c r="R149" s="79"/>
      <c r="S149" s="79"/>
    </row>
    <row r="150" spans="1:19" ht="12.75" customHeight="1" x14ac:dyDescent="0.25">
      <c r="A150" s="210"/>
      <c r="B150" s="213"/>
      <c r="C150" s="43">
        <v>2019</v>
      </c>
      <c r="D150" s="30">
        <f t="shared" si="63"/>
        <v>2900</v>
      </c>
      <c r="E150" s="30"/>
      <c r="F150" s="30">
        <v>0</v>
      </c>
      <c r="G150" s="30">
        <v>2900</v>
      </c>
      <c r="H150" s="30">
        <v>0</v>
      </c>
      <c r="I150" s="1">
        <v>1</v>
      </c>
      <c r="J150" s="3"/>
      <c r="K150" s="3"/>
      <c r="L150" s="2" t="s">
        <v>11</v>
      </c>
      <c r="N150" s="79"/>
      <c r="O150" s="79"/>
      <c r="P150" s="79"/>
      <c r="Q150" s="79"/>
      <c r="R150" s="79"/>
      <c r="S150" s="79"/>
    </row>
    <row r="151" spans="1:19" ht="12.75" customHeight="1" x14ac:dyDescent="0.25">
      <c r="A151" s="210"/>
      <c r="B151" s="213"/>
      <c r="C151" s="43">
        <v>2020</v>
      </c>
      <c r="D151" s="30">
        <f t="shared" si="63"/>
        <v>2000</v>
      </c>
      <c r="E151" s="30"/>
      <c r="F151" s="30">
        <v>0</v>
      </c>
      <c r="G151" s="30">
        <v>2000</v>
      </c>
      <c r="H151" s="30">
        <v>0</v>
      </c>
      <c r="I151" s="1">
        <v>1</v>
      </c>
      <c r="J151" s="3"/>
      <c r="K151" s="3"/>
      <c r="L151" s="2" t="s">
        <v>11</v>
      </c>
      <c r="N151" s="79"/>
      <c r="O151" s="79"/>
      <c r="P151" s="79"/>
      <c r="Q151" s="79"/>
      <c r="R151" s="79"/>
      <c r="S151" s="79"/>
    </row>
    <row r="152" spans="1:19" ht="12.75" customHeight="1" x14ac:dyDescent="0.25">
      <c r="A152" s="210"/>
      <c r="B152" s="213"/>
      <c r="C152" s="43">
        <v>2021</v>
      </c>
      <c r="D152" s="30">
        <f t="shared" si="63"/>
        <v>3100</v>
      </c>
      <c r="E152" s="30"/>
      <c r="F152" s="30">
        <v>0</v>
      </c>
      <c r="G152" s="30">
        <v>3100</v>
      </c>
      <c r="H152" s="30">
        <v>0</v>
      </c>
      <c r="I152" s="1">
        <v>1</v>
      </c>
      <c r="J152" s="3"/>
      <c r="K152" s="3"/>
      <c r="L152" s="2" t="s">
        <v>11</v>
      </c>
      <c r="N152" s="79"/>
      <c r="O152" s="79"/>
      <c r="P152" s="79"/>
      <c r="Q152" s="79"/>
      <c r="R152" s="79"/>
      <c r="S152" s="79"/>
    </row>
    <row r="153" spans="1:19" ht="12.75" customHeight="1" x14ac:dyDescent="0.25">
      <c r="A153" s="210"/>
      <c r="B153" s="213"/>
      <c r="C153" s="43">
        <v>2022</v>
      </c>
      <c r="D153" s="30">
        <f t="shared" si="63"/>
        <v>3100</v>
      </c>
      <c r="E153" s="30"/>
      <c r="F153" s="30">
        <v>0</v>
      </c>
      <c r="G153" s="30">
        <v>3100</v>
      </c>
      <c r="H153" s="30">
        <v>0</v>
      </c>
      <c r="I153" s="1">
        <v>1</v>
      </c>
      <c r="J153" s="3"/>
      <c r="K153" s="3"/>
      <c r="L153" s="2" t="s">
        <v>11</v>
      </c>
      <c r="N153" s="79"/>
      <c r="O153" s="79"/>
      <c r="P153" s="79"/>
      <c r="Q153" s="79"/>
      <c r="R153" s="79"/>
      <c r="S153" s="79"/>
    </row>
    <row r="154" spans="1:19" ht="12.75" customHeight="1" x14ac:dyDescent="0.25">
      <c r="A154" s="210"/>
      <c r="B154" s="213"/>
      <c r="C154" s="43" t="s">
        <v>8</v>
      </c>
      <c r="D154" s="30">
        <f t="shared" si="63"/>
        <v>21700</v>
      </c>
      <c r="E154" s="30"/>
      <c r="F154" s="30">
        <v>0</v>
      </c>
      <c r="G154" s="30">
        <v>21700</v>
      </c>
      <c r="H154" s="30">
        <v>0</v>
      </c>
      <c r="I154" s="1">
        <v>1</v>
      </c>
      <c r="J154" s="3"/>
      <c r="K154" s="3"/>
      <c r="L154" s="2" t="s">
        <v>11</v>
      </c>
      <c r="N154" s="79"/>
      <c r="O154" s="79"/>
      <c r="P154" s="79"/>
      <c r="Q154" s="79"/>
      <c r="R154" s="79"/>
      <c r="S154" s="79"/>
    </row>
    <row r="155" spans="1:19" ht="14.25" customHeight="1" x14ac:dyDescent="0.25">
      <c r="A155" s="210"/>
      <c r="B155" s="214"/>
      <c r="C155" s="7" t="s">
        <v>21</v>
      </c>
      <c r="D155" s="32">
        <f>SUM(D148:D154)</f>
        <v>38562</v>
      </c>
      <c r="E155" s="32">
        <f>SUM(E148:E154)</f>
        <v>0</v>
      </c>
      <c r="F155" s="32">
        <f>SUM(F148:F154)</f>
        <v>0</v>
      </c>
      <c r="G155" s="32">
        <f>SUM(G148:G154)</f>
        <v>38562</v>
      </c>
      <c r="H155" s="32">
        <f>SUM(H148:H154)</f>
        <v>0</v>
      </c>
      <c r="I155" s="8">
        <v>1</v>
      </c>
      <c r="J155" s="9"/>
      <c r="K155" s="9"/>
      <c r="L155" s="7" t="s">
        <v>11</v>
      </c>
      <c r="N155" s="79"/>
      <c r="O155" s="79"/>
      <c r="P155" s="79"/>
      <c r="Q155" s="79"/>
      <c r="R155" s="79"/>
      <c r="S155" s="79"/>
    </row>
    <row r="156" spans="1:19" ht="12.75" customHeight="1" x14ac:dyDescent="0.25">
      <c r="A156" s="201" t="s">
        <v>10</v>
      </c>
      <c r="B156" s="202" t="s">
        <v>197</v>
      </c>
      <c r="C156" s="42">
        <v>2017</v>
      </c>
      <c r="D156" s="28">
        <v>0.44</v>
      </c>
      <c r="E156" s="28">
        <f>E164</f>
        <v>0</v>
      </c>
      <c r="F156" s="28">
        <f t="shared" ref="F156:H156" si="64">F164</f>
        <v>0</v>
      </c>
      <c r="G156" s="28">
        <f t="shared" si="64"/>
        <v>440</v>
      </c>
      <c r="H156" s="28">
        <f t="shared" si="64"/>
        <v>0</v>
      </c>
      <c r="I156" s="18">
        <v>1</v>
      </c>
      <c r="J156" s="20"/>
      <c r="K156" s="20"/>
      <c r="L156" s="19" t="s">
        <v>11</v>
      </c>
      <c r="N156" s="79"/>
      <c r="O156" s="79"/>
      <c r="P156" s="79"/>
      <c r="Q156" s="79"/>
      <c r="R156" s="79"/>
      <c r="S156" s="79"/>
    </row>
    <row r="157" spans="1:19" ht="12.75" customHeight="1" x14ac:dyDescent="0.25">
      <c r="A157" s="201"/>
      <c r="B157" s="203"/>
      <c r="C157" s="42">
        <v>2018</v>
      </c>
      <c r="D157" s="27">
        <v>0.5</v>
      </c>
      <c r="E157" s="28">
        <f t="shared" ref="E157:H162" si="65">E165</f>
        <v>0</v>
      </c>
      <c r="F157" s="28">
        <f t="shared" si="65"/>
        <v>0</v>
      </c>
      <c r="G157" s="28">
        <f t="shared" si="65"/>
        <v>500</v>
      </c>
      <c r="H157" s="28">
        <f t="shared" si="65"/>
        <v>0</v>
      </c>
      <c r="I157" s="18">
        <v>1</v>
      </c>
      <c r="J157" s="20"/>
      <c r="K157" s="20"/>
      <c r="L157" s="19" t="s">
        <v>11</v>
      </c>
      <c r="N157" s="79"/>
      <c r="O157" s="79"/>
      <c r="P157" s="79"/>
      <c r="Q157" s="79"/>
      <c r="R157" s="79"/>
      <c r="S157" s="79"/>
    </row>
    <row r="158" spans="1:19" ht="12.75" customHeight="1" x14ac:dyDescent="0.25">
      <c r="A158" s="201"/>
      <c r="B158" s="203"/>
      <c r="C158" s="42">
        <v>2019</v>
      </c>
      <c r="D158" s="27">
        <v>0.5</v>
      </c>
      <c r="E158" s="28">
        <f t="shared" si="65"/>
        <v>0</v>
      </c>
      <c r="F158" s="28">
        <f t="shared" si="65"/>
        <v>0</v>
      </c>
      <c r="G158" s="28">
        <f t="shared" si="65"/>
        <v>500</v>
      </c>
      <c r="H158" s="28">
        <f t="shared" si="65"/>
        <v>0</v>
      </c>
      <c r="I158" s="18">
        <v>1</v>
      </c>
      <c r="J158" s="20"/>
      <c r="K158" s="20"/>
      <c r="L158" s="19" t="s">
        <v>11</v>
      </c>
      <c r="N158" s="79"/>
      <c r="O158" s="79"/>
      <c r="P158" s="79"/>
      <c r="Q158" s="79"/>
      <c r="R158" s="79"/>
      <c r="S158" s="79"/>
    </row>
    <row r="159" spans="1:19" ht="12.75" customHeight="1" x14ac:dyDescent="0.25">
      <c r="A159" s="201"/>
      <c r="B159" s="203"/>
      <c r="C159" s="42">
        <v>2020</v>
      </c>
      <c r="D159" s="27">
        <v>0.5</v>
      </c>
      <c r="E159" s="28">
        <f t="shared" si="65"/>
        <v>0</v>
      </c>
      <c r="F159" s="28">
        <f t="shared" si="65"/>
        <v>0</v>
      </c>
      <c r="G159" s="28">
        <f t="shared" si="65"/>
        <v>500</v>
      </c>
      <c r="H159" s="28">
        <f t="shared" si="65"/>
        <v>0</v>
      </c>
      <c r="I159" s="18">
        <v>1</v>
      </c>
      <c r="J159" s="20"/>
      <c r="K159" s="20"/>
      <c r="L159" s="19" t="s">
        <v>11</v>
      </c>
      <c r="N159" s="79"/>
      <c r="O159" s="79"/>
      <c r="P159" s="79"/>
      <c r="Q159" s="79"/>
      <c r="R159" s="79"/>
      <c r="S159" s="79"/>
    </row>
    <row r="160" spans="1:19" ht="12.75" customHeight="1" x14ac:dyDescent="0.25">
      <c r="A160" s="201"/>
      <c r="B160" s="203"/>
      <c r="C160" s="42">
        <v>2021</v>
      </c>
      <c r="D160" s="27">
        <v>0.6</v>
      </c>
      <c r="E160" s="28">
        <f t="shared" si="65"/>
        <v>0</v>
      </c>
      <c r="F160" s="28">
        <f t="shared" si="65"/>
        <v>0</v>
      </c>
      <c r="G160" s="28">
        <f t="shared" si="65"/>
        <v>600</v>
      </c>
      <c r="H160" s="28">
        <f t="shared" si="65"/>
        <v>0</v>
      </c>
      <c r="I160" s="18">
        <v>1</v>
      </c>
      <c r="J160" s="20"/>
      <c r="K160" s="20"/>
      <c r="L160" s="19" t="s">
        <v>11</v>
      </c>
      <c r="N160" s="79"/>
      <c r="O160" s="79"/>
      <c r="P160" s="79"/>
      <c r="Q160" s="79"/>
      <c r="R160" s="79"/>
      <c r="S160" s="79"/>
    </row>
    <row r="161" spans="1:19" ht="12.75" customHeight="1" x14ac:dyDescent="0.25">
      <c r="A161" s="201"/>
      <c r="B161" s="203"/>
      <c r="C161" s="42">
        <v>2022</v>
      </c>
      <c r="D161" s="27">
        <v>0.6</v>
      </c>
      <c r="E161" s="28">
        <f t="shared" si="65"/>
        <v>0</v>
      </c>
      <c r="F161" s="28">
        <f t="shared" si="65"/>
        <v>0</v>
      </c>
      <c r="G161" s="28">
        <f t="shared" si="65"/>
        <v>600</v>
      </c>
      <c r="H161" s="28">
        <f t="shared" si="65"/>
        <v>0</v>
      </c>
      <c r="I161" s="18">
        <v>1</v>
      </c>
      <c r="J161" s="20"/>
      <c r="K161" s="20"/>
      <c r="L161" s="19" t="s">
        <v>11</v>
      </c>
      <c r="N161" s="79"/>
      <c r="O161" s="79"/>
      <c r="P161" s="79"/>
      <c r="Q161" s="79"/>
      <c r="R161" s="79"/>
      <c r="S161" s="79"/>
    </row>
    <row r="162" spans="1:19" ht="12.75" customHeight="1" x14ac:dyDescent="0.25">
      <c r="A162" s="201"/>
      <c r="B162" s="203"/>
      <c r="C162" s="42" t="s">
        <v>8</v>
      </c>
      <c r="D162" s="27">
        <v>4.2</v>
      </c>
      <c r="E162" s="28">
        <f t="shared" si="65"/>
        <v>0</v>
      </c>
      <c r="F162" s="28">
        <f t="shared" si="65"/>
        <v>0</v>
      </c>
      <c r="G162" s="28">
        <f t="shared" si="65"/>
        <v>4200</v>
      </c>
      <c r="H162" s="28">
        <f t="shared" si="65"/>
        <v>0</v>
      </c>
      <c r="I162" s="18">
        <v>1</v>
      </c>
      <c r="J162" s="20"/>
      <c r="K162" s="20"/>
      <c r="L162" s="19" t="s">
        <v>11</v>
      </c>
      <c r="N162" s="79"/>
      <c r="O162" s="79"/>
      <c r="P162" s="79"/>
      <c r="Q162" s="79"/>
      <c r="R162" s="79"/>
      <c r="S162" s="79"/>
    </row>
    <row r="163" spans="1:19" ht="14.25" customHeight="1" x14ac:dyDescent="0.25">
      <c r="A163" s="201"/>
      <c r="B163" s="204"/>
      <c r="C163" s="21" t="s">
        <v>21</v>
      </c>
      <c r="D163" s="29">
        <f>SUM(D156:D162)</f>
        <v>7.34</v>
      </c>
      <c r="E163" s="29">
        <f t="shared" ref="E163" si="66">SUM(E156:E162)</f>
        <v>0</v>
      </c>
      <c r="F163" s="29">
        <f t="shared" ref="F163" si="67">SUM(F156:F162)</f>
        <v>0</v>
      </c>
      <c r="G163" s="29">
        <f t="shared" ref="G163" si="68">SUM(G156:G162)</f>
        <v>7340</v>
      </c>
      <c r="H163" s="29">
        <f t="shared" ref="H163" si="69">SUM(H156:H162)</f>
        <v>0</v>
      </c>
      <c r="I163" s="22">
        <v>1</v>
      </c>
      <c r="J163" s="23"/>
      <c r="K163" s="23"/>
      <c r="L163" s="21" t="s">
        <v>11</v>
      </c>
      <c r="N163" s="79"/>
      <c r="O163" s="79"/>
      <c r="P163" s="79"/>
      <c r="Q163" s="79"/>
      <c r="R163" s="79"/>
      <c r="S163" s="79"/>
    </row>
    <row r="164" spans="1:19" ht="12.75" customHeight="1" x14ac:dyDescent="0.25">
      <c r="A164" s="223" t="s">
        <v>43</v>
      </c>
      <c r="B164" s="217" t="s">
        <v>44</v>
      </c>
      <c r="C164" s="34">
        <v>2017</v>
      </c>
      <c r="D164" s="24">
        <f>SUM(E164:H164)</f>
        <v>440</v>
      </c>
      <c r="E164" s="24">
        <v>0</v>
      </c>
      <c r="F164" s="24">
        <v>0</v>
      </c>
      <c r="G164" s="24">
        <v>440</v>
      </c>
      <c r="H164" s="24">
        <v>0</v>
      </c>
      <c r="I164" s="13">
        <v>1</v>
      </c>
      <c r="J164" s="15"/>
      <c r="K164" s="15"/>
      <c r="L164" s="14" t="s">
        <v>11</v>
      </c>
      <c r="N164" s="79"/>
      <c r="O164" s="79"/>
      <c r="P164" s="79"/>
      <c r="Q164" s="79"/>
      <c r="R164" s="79"/>
      <c r="S164" s="79"/>
    </row>
    <row r="165" spans="1:19" ht="12.75" customHeight="1" x14ac:dyDescent="0.25">
      <c r="A165" s="223"/>
      <c r="B165" s="218"/>
      <c r="C165" s="34">
        <v>2018</v>
      </c>
      <c r="D165" s="24">
        <f t="shared" ref="D165:D170" si="70">SUM(E165:H165)</f>
        <v>500</v>
      </c>
      <c r="E165" s="24">
        <v>0</v>
      </c>
      <c r="F165" s="24">
        <v>0</v>
      </c>
      <c r="G165" s="24">
        <v>500</v>
      </c>
      <c r="H165" s="24">
        <v>0</v>
      </c>
      <c r="I165" s="13">
        <v>1</v>
      </c>
      <c r="J165" s="15"/>
      <c r="K165" s="15"/>
      <c r="L165" s="14" t="s">
        <v>11</v>
      </c>
      <c r="N165" s="79"/>
      <c r="O165" s="79"/>
      <c r="P165" s="79"/>
      <c r="Q165" s="79"/>
      <c r="R165" s="79"/>
      <c r="S165" s="79"/>
    </row>
    <row r="166" spans="1:19" ht="12.75" customHeight="1" x14ac:dyDescent="0.25">
      <c r="A166" s="223"/>
      <c r="B166" s="218"/>
      <c r="C166" s="34">
        <v>2019</v>
      </c>
      <c r="D166" s="24">
        <f t="shared" si="70"/>
        <v>500</v>
      </c>
      <c r="E166" s="24">
        <v>0</v>
      </c>
      <c r="F166" s="24">
        <v>0</v>
      </c>
      <c r="G166" s="24">
        <v>500</v>
      </c>
      <c r="H166" s="24">
        <v>0</v>
      </c>
      <c r="I166" s="13">
        <v>1</v>
      </c>
      <c r="J166" s="15"/>
      <c r="K166" s="15"/>
      <c r="L166" s="14" t="s">
        <v>11</v>
      </c>
      <c r="N166" s="79"/>
      <c r="O166" s="79"/>
      <c r="P166" s="79"/>
      <c r="Q166" s="79"/>
      <c r="R166" s="79"/>
      <c r="S166" s="79"/>
    </row>
    <row r="167" spans="1:19" ht="12.75" customHeight="1" x14ac:dyDescent="0.25">
      <c r="A167" s="223"/>
      <c r="B167" s="218"/>
      <c r="C167" s="34">
        <v>2020</v>
      </c>
      <c r="D167" s="24">
        <f t="shared" si="70"/>
        <v>500</v>
      </c>
      <c r="E167" s="24">
        <v>0</v>
      </c>
      <c r="F167" s="24">
        <v>0</v>
      </c>
      <c r="G167" s="24">
        <v>500</v>
      </c>
      <c r="H167" s="24">
        <v>0</v>
      </c>
      <c r="I167" s="13">
        <v>1</v>
      </c>
      <c r="J167" s="15"/>
      <c r="K167" s="15"/>
      <c r="L167" s="14" t="s">
        <v>11</v>
      </c>
      <c r="N167" s="79"/>
      <c r="O167" s="79"/>
      <c r="P167" s="79"/>
      <c r="Q167" s="79"/>
      <c r="R167" s="79"/>
      <c r="S167" s="79"/>
    </row>
    <row r="168" spans="1:19" ht="12.75" customHeight="1" x14ac:dyDescent="0.25">
      <c r="A168" s="223"/>
      <c r="B168" s="218"/>
      <c r="C168" s="34">
        <v>2021</v>
      </c>
      <c r="D168" s="24">
        <f t="shared" si="70"/>
        <v>600</v>
      </c>
      <c r="E168" s="24">
        <v>0</v>
      </c>
      <c r="F168" s="24">
        <v>0</v>
      </c>
      <c r="G168" s="24">
        <v>600</v>
      </c>
      <c r="H168" s="24">
        <v>0</v>
      </c>
      <c r="I168" s="13">
        <v>1</v>
      </c>
      <c r="J168" s="15"/>
      <c r="K168" s="15"/>
      <c r="L168" s="14" t="s">
        <v>11</v>
      </c>
      <c r="N168" s="79"/>
      <c r="O168" s="79"/>
      <c r="P168" s="79"/>
      <c r="Q168" s="79"/>
      <c r="R168" s="79"/>
      <c r="S168" s="79"/>
    </row>
    <row r="169" spans="1:19" ht="12.75" customHeight="1" x14ac:dyDescent="0.25">
      <c r="A169" s="223"/>
      <c r="B169" s="218"/>
      <c r="C169" s="34">
        <v>2022</v>
      </c>
      <c r="D169" s="24">
        <f t="shared" si="70"/>
        <v>600</v>
      </c>
      <c r="E169" s="24">
        <v>0</v>
      </c>
      <c r="F169" s="24">
        <v>0</v>
      </c>
      <c r="G169" s="24">
        <v>600</v>
      </c>
      <c r="H169" s="24">
        <v>0</v>
      </c>
      <c r="I169" s="13">
        <v>1</v>
      </c>
      <c r="J169" s="15"/>
      <c r="K169" s="15"/>
      <c r="L169" s="14" t="s">
        <v>11</v>
      </c>
      <c r="N169" s="79"/>
      <c r="O169" s="79"/>
      <c r="P169" s="79"/>
      <c r="Q169" s="79"/>
      <c r="R169" s="79"/>
      <c r="S169" s="79"/>
    </row>
    <row r="170" spans="1:19" ht="12.75" customHeight="1" x14ac:dyDescent="0.25">
      <c r="A170" s="223"/>
      <c r="B170" s="218"/>
      <c r="C170" s="34" t="s">
        <v>8</v>
      </c>
      <c r="D170" s="24">
        <f t="shared" si="70"/>
        <v>4200</v>
      </c>
      <c r="E170" s="24">
        <v>0</v>
      </c>
      <c r="F170" s="24">
        <v>0</v>
      </c>
      <c r="G170" s="24">
        <v>4200</v>
      </c>
      <c r="H170" s="24">
        <v>0</v>
      </c>
      <c r="I170" s="13">
        <v>1</v>
      </c>
      <c r="J170" s="15"/>
      <c r="K170" s="15"/>
      <c r="L170" s="14" t="s">
        <v>11</v>
      </c>
      <c r="N170" s="79"/>
      <c r="O170" s="79"/>
      <c r="P170" s="79"/>
      <c r="Q170" s="79"/>
      <c r="R170" s="79"/>
      <c r="S170" s="79"/>
    </row>
    <row r="171" spans="1:19" ht="14.25" customHeight="1" x14ac:dyDescent="0.25">
      <c r="A171" s="223"/>
      <c r="B171" s="219"/>
      <c r="C171" s="16" t="s">
        <v>21</v>
      </c>
      <c r="D171" s="35">
        <f>SUM(D164:D170)</f>
        <v>7340</v>
      </c>
      <c r="E171" s="35">
        <f t="shared" ref="E171:H171" si="71">SUM(E164:E170)</f>
        <v>0</v>
      </c>
      <c r="F171" s="35">
        <f t="shared" si="71"/>
        <v>0</v>
      </c>
      <c r="G171" s="35">
        <f>SUM(G164:G170)</f>
        <v>7340</v>
      </c>
      <c r="H171" s="35">
        <f t="shared" si="71"/>
        <v>0</v>
      </c>
      <c r="I171" s="36">
        <v>1</v>
      </c>
      <c r="J171" s="17"/>
      <c r="K171" s="17"/>
      <c r="L171" s="16" t="s">
        <v>11</v>
      </c>
      <c r="N171" s="79"/>
      <c r="O171" s="79"/>
      <c r="P171" s="79"/>
      <c r="Q171" s="79"/>
      <c r="R171" s="79"/>
      <c r="S171" s="79"/>
    </row>
    <row r="172" spans="1:19" ht="12.75" customHeight="1" x14ac:dyDescent="0.25">
      <c r="A172" s="187" t="s">
        <v>50</v>
      </c>
      <c r="B172" s="188" t="s">
        <v>198</v>
      </c>
      <c r="C172" s="46">
        <v>2017</v>
      </c>
      <c r="D172" s="25">
        <f>SUM(E172:H172)</f>
        <v>89946</v>
      </c>
      <c r="E172" s="25">
        <f>E180+E260</f>
        <v>12</v>
      </c>
      <c r="F172" s="25">
        <f>F180+F260</f>
        <v>12</v>
      </c>
      <c r="G172" s="25">
        <f>G180+G260</f>
        <v>89922</v>
      </c>
      <c r="H172" s="25">
        <f>H180+H260</f>
        <v>0</v>
      </c>
      <c r="I172" s="4">
        <v>1</v>
      </c>
      <c r="J172" s="46"/>
      <c r="K172" s="46"/>
      <c r="L172" s="5" t="s">
        <v>78</v>
      </c>
      <c r="N172" s="79"/>
      <c r="O172" s="79"/>
      <c r="P172" s="79"/>
      <c r="Q172" s="79"/>
      <c r="R172" s="79"/>
      <c r="S172" s="79"/>
    </row>
    <row r="173" spans="1:19" ht="12.75" customHeight="1" x14ac:dyDescent="0.25">
      <c r="A173" s="187"/>
      <c r="B173" s="189"/>
      <c r="C173" s="46">
        <v>2018</v>
      </c>
      <c r="D173" s="25">
        <f t="shared" ref="D173:D178" si="72">SUM(E173:H173)</f>
        <v>109113</v>
      </c>
      <c r="E173" s="25">
        <f t="shared" ref="E173:F173" si="73">E181+E261</f>
        <v>12</v>
      </c>
      <c r="F173" s="25">
        <f t="shared" si="73"/>
        <v>12</v>
      </c>
      <c r="G173" s="25">
        <f t="shared" ref="G173:H178" si="74">G181+G261</f>
        <v>109089</v>
      </c>
      <c r="H173" s="25">
        <f t="shared" si="74"/>
        <v>0</v>
      </c>
      <c r="I173" s="4">
        <v>1</v>
      </c>
      <c r="J173" s="6"/>
      <c r="K173" s="6"/>
      <c r="L173" s="5" t="s">
        <v>78</v>
      </c>
      <c r="N173" s="79"/>
      <c r="O173" s="79"/>
      <c r="P173" s="79"/>
      <c r="Q173" s="79"/>
      <c r="R173" s="79"/>
      <c r="S173" s="79"/>
    </row>
    <row r="174" spans="1:19" ht="12.75" customHeight="1" x14ac:dyDescent="0.25">
      <c r="A174" s="187"/>
      <c r="B174" s="189"/>
      <c r="C174" s="46">
        <v>2019</v>
      </c>
      <c r="D174" s="25">
        <f t="shared" si="72"/>
        <v>111995</v>
      </c>
      <c r="E174" s="25">
        <f t="shared" ref="E174:F174" si="75">E182+E262</f>
        <v>12</v>
      </c>
      <c r="F174" s="25">
        <f t="shared" si="75"/>
        <v>12</v>
      </c>
      <c r="G174" s="25">
        <f t="shared" si="74"/>
        <v>111971</v>
      </c>
      <c r="H174" s="25">
        <f t="shared" si="74"/>
        <v>0</v>
      </c>
      <c r="I174" s="4">
        <v>1</v>
      </c>
      <c r="J174" s="6"/>
      <c r="K174" s="6"/>
      <c r="L174" s="5" t="s">
        <v>78</v>
      </c>
      <c r="N174" s="79"/>
      <c r="O174" s="79"/>
      <c r="P174" s="79"/>
      <c r="Q174" s="79"/>
      <c r="R174" s="79"/>
      <c r="S174" s="79"/>
    </row>
    <row r="175" spans="1:19" ht="12.75" customHeight="1" x14ac:dyDescent="0.25">
      <c r="A175" s="187"/>
      <c r="B175" s="189"/>
      <c r="C175" s="46">
        <v>2020</v>
      </c>
      <c r="D175" s="25">
        <f t="shared" si="72"/>
        <v>115028</v>
      </c>
      <c r="E175" s="25">
        <f t="shared" ref="E175:F175" si="76">E183+E263</f>
        <v>12</v>
      </c>
      <c r="F175" s="25">
        <f t="shared" si="76"/>
        <v>12</v>
      </c>
      <c r="G175" s="25">
        <f t="shared" si="74"/>
        <v>115004</v>
      </c>
      <c r="H175" s="25">
        <f t="shared" si="74"/>
        <v>0</v>
      </c>
      <c r="I175" s="4">
        <v>1</v>
      </c>
      <c r="J175" s="6"/>
      <c r="K175" s="6"/>
      <c r="L175" s="5" t="s">
        <v>78</v>
      </c>
      <c r="N175" s="79"/>
      <c r="O175" s="79"/>
      <c r="P175" s="79"/>
      <c r="Q175" s="79"/>
      <c r="R175" s="79"/>
      <c r="S175" s="79"/>
    </row>
    <row r="176" spans="1:19" ht="12.75" customHeight="1" x14ac:dyDescent="0.25">
      <c r="A176" s="187"/>
      <c r="B176" s="189"/>
      <c r="C176" s="46">
        <v>2021</v>
      </c>
      <c r="D176" s="25">
        <f t="shared" si="72"/>
        <v>119196</v>
      </c>
      <c r="E176" s="25">
        <f t="shared" ref="E176:F176" si="77">E184+E264</f>
        <v>12</v>
      </c>
      <c r="F176" s="25">
        <f t="shared" si="77"/>
        <v>12</v>
      </c>
      <c r="G176" s="25">
        <f t="shared" si="74"/>
        <v>119172</v>
      </c>
      <c r="H176" s="25">
        <f t="shared" si="74"/>
        <v>0</v>
      </c>
      <c r="I176" s="4">
        <v>1</v>
      </c>
      <c r="J176" s="6"/>
      <c r="K176" s="6"/>
      <c r="L176" s="5" t="s">
        <v>78</v>
      </c>
      <c r="N176" s="79"/>
      <c r="O176" s="79"/>
      <c r="P176" s="79"/>
      <c r="Q176" s="79"/>
      <c r="R176" s="79"/>
      <c r="S176" s="79"/>
    </row>
    <row r="177" spans="1:19" ht="12.75" customHeight="1" x14ac:dyDescent="0.25">
      <c r="A177" s="187"/>
      <c r="B177" s="189"/>
      <c r="C177" s="46">
        <v>2022</v>
      </c>
      <c r="D177" s="25">
        <f t="shared" si="72"/>
        <v>122643</v>
      </c>
      <c r="E177" s="25">
        <f t="shared" ref="E177:F177" si="78">E185+E265</f>
        <v>12</v>
      </c>
      <c r="F177" s="25">
        <f t="shared" si="78"/>
        <v>12</v>
      </c>
      <c r="G177" s="25">
        <f t="shared" si="74"/>
        <v>122619</v>
      </c>
      <c r="H177" s="25">
        <f t="shared" si="74"/>
        <v>0</v>
      </c>
      <c r="I177" s="4">
        <v>1</v>
      </c>
      <c r="J177" s="6"/>
      <c r="K177" s="6"/>
      <c r="L177" s="5" t="s">
        <v>78</v>
      </c>
      <c r="N177" s="79"/>
      <c r="O177" s="79"/>
      <c r="P177" s="79"/>
      <c r="Q177" s="79"/>
      <c r="R177" s="79"/>
      <c r="S177" s="79"/>
    </row>
    <row r="178" spans="1:19" ht="12.75" customHeight="1" x14ac:dyDescent="0.25">
      <c r="A178" s="187"/>
      <c r="B178" s="189"/>
      <c r="C178" s="46" t="s">
        <v>8</v>
      </c>
      <c r="D178" s="25">
        <f t="shared" si="72"/>
        <v>399512</v>
      </c>
      <c r="E178" s="25">
        <f t="shared" ref="E178:F178" si="79">E186+E266</f>
        <v>96</v>
      </c>
      <c r="F178" s="25">
        <f t="shared" si="79"/>
        <v>96</v>
      </c>
      <c r="G178" s="25">
        <f t="shared" si="74"/>
        <v>399320</v>
      </c>
      <c r="H178" s="25">
        <f t="shared" si="74"/>
        <v>0</v>
      </c>
      <c r="I178" s="4">
        <v>1</v>
      </c>
      <c r="J178" s="6"/>
      <c r="K178" s="6"/>
      <c r="L178" s="5" t="s">
        <v>78</v>
      </c>
      <c r="N178" s="79"/>
      <c r="O178" s="79"/>
      <c r="P178" s="79"/>
      <c r="Q178" s="79"/>
      <c r="R178" s="79"/>
      <c r="S178" s="79"/>
    </row>
    <row r="179" spans="1:19" ht="14.25" customHeight="1" x14ac:dyDescent="0.25">
      <c r="A179" s="187"/>
      <c r="B179" s="190"/>
      <c r="C179" s="10" t="s">
        <v>21</v>
      </c>
      <c r="D179" s="26">
        <f>SUM(D172:D178)</f>
        <v>1067433</v>
      </c>
      <c r="E179" s="26">
        <f t="shared" ref="E179" si="80">SUM(E172:E178)</f>
        <v>168</v>
      </c>
      <c r="F179" s="26">
        <f t="shared" ref="F179" si="81">SUM(F172:F178)</f>
        <v>168</v>
      </c>
      <c r="G179" s="26">
        <f t="shared" ref="G179" si="82">SUM(G172:G178)</f>
        <v>1067097</v>
      </c>
      <c r="H179" s="26">
        <f t="shared" ref="H179" si="83">SUM(H172:H178)</f>
        <v>0</v>
      </c>
      <c r="I179" s="11">
        <v>1</v>
      </c>
      <c r="J179" s="12"/>
      <c r="K179" s="12"/>
      <c r="L179" s="5" t="s">
        <v>78</v>
      </c>
      <c r="N179" s="79"/>
      <c r="O179" s="79"/>
      <c r="P179" s="79"/>
      <c r="Q179" s="79"/>
      <c r="R179" s="79"/>
      <c r="S179" s="79"/>
    </row>
    <row r="180" spans="1:19" ht="12.75" customHeight="1" x14ac:dyDescent="0.25">
      <c r="A180" s="201" t="s">
        <v>20</v>
      </c>
      <c r="B180" s="202" t="s">
        <v>199</v>
      </c>
      <c r="C180" s="42">
        <v>2017</v>
      </c>
      <c r="D180" s="27">
        <f>SUM(E180:H180)</f>
        <v>86507</v>
      </c>
      <c r="E180" s="28">
        <f>E188+E196+E204+E212+E220+E228+E236+E244+E252</f>
        <v>12</v>
      </c>
      <c r="F180" s="28">
        <f>F188+F196+F204+F212+F220+F228+F236+F244+F252</f>
        <v>12</v>
      </c>
      <c r="G180" s="28">
        <f>G188+G196+G204+G212+G220+G228+G236+G244+G252</f>
        <v>86483</v>
      </c>
      <c r="H180" s="28">
        <f>H188+H196+H204+H212+H220+H228+H236+H244+H252</f>
        <v>0</v>
      </c>
      <c r="I180" s="18">
        <v>1</v>
      </c>
      <c r="J180" s="20"/>
      <c r="K180" s="20"/>
      <c r="L180" s="19" t="s">
        <v>78</v>
      </c>
      <c r="N180" s="79"/>
      <c r="O180" s="79"/>
      <c r="P180" s="79"/>
      <c r="Q180" s="79"/>
      <c r="R180" s="79"/>
      <c r="S180" s="79"/>
    </row>
    <row r="181" spans="1:19" ht="12.75" customHeight="1" x14ac:dyDescent="0.25">
      <c r="A181" s="201"/>
      <c r="B181" s="203"/>
      <c r="C181" s="42">
        <v>2018</v>
      </c>
      <c r="D181" s="27">
        <f t="shared" ref="D181:D186" si="84">SUM(E181:H181)</f>
        <v>105493</v>
      </c>
      <c r="E181" s="28">
        <f t="shared" ref="E181:F181" si="85">E189+E197+E205+E213+E221+E229+E237+E245+E253</f>
        <v>12</v>
      </c>
      <c r="F181" s="28">
        <f t="shared" si="85"/>
        <v>12</v>
      </c>
      <c r="G181" s="28">
        <f t="shared" ref="G181:H186" si="86">G189+G197+G205+G213+G221+G229+G237+G245+G253</f>
        <v>105469</v>
      </c>
      <c r="H181" s="28">
        <f t="shared" si="86"/>
        <v>0</v>
      </c>
      <c r="I181" s="18">
        <v>1</v>
      </c>
      <c r="J181" s="20"/>
      <c r="K181" s="20"/>
      <c r="L181" s="19" t="s">
        <v>78</v>
      </c>
      <c r="N181" s="79"/>
      <c r="O181" s="79"/>
      <c r="P181" s="79"/>
      <c r="Q181" s="79"/>
      <c r="R181" s="79"/>
      <c r="S181" s="79"/>
    </row>
    <row r="182" spans="1:19" ht="12.75" customHeight="1" x14ac:dyDescent="0.25">
      <c r="A182" s="201"/>
      <c r="B182" s="203"/>
      <c r="C182" s="42">
        <v>2019</v>
      </c>
      <c r="D182" s="27">
        <f t="shared" si="84"/>
        <v>108375</v>
      </c>
      <c r="E182" s="28">
        <f t="shared" ref="E182:F182" si="87">E190+E198+E206+E214+E222+E230+E238+E246+E254</f>
        <v>12</v>
      </c>
      <c r="F182" s="28">
        <f t="shared" si="87"/>
        <v>12</v>
      </c>
      <c r="G182" s="28">
        <f t="shared" si="86"/>
        <v>108351</v>
      </c>
      <c r="H182" s="28">
        <f t="shared" si="86"/>
        <v>0</v>
      </c>
      <c r="I182" s="18">
        <v>1</v>
      </c>
      <c r="J182" s="20"/>
      <c r="K182" s="20"/>
      <c r="L182" s="19" t="s">
        <v>78</v>
      </c>
      <c r="N182" s="79"/>
      <c r="O182" s="79"/>
      <c r="P182" s="79"/>
      <c r="Q182" s="79"/>
      <c r="R182" s="79"/>
      <c r="S182" s="79"/>
    </row>
    <row r="183" spans="1:19" ht="12.75" customHeight="1" x14ac:dyDescent="0.25">
      <c r="A183" s="201"/>
      <c r="B183" s="203"/>
      <c r="C183" s="42">
        <v>2020</v>
      </c>
      <c r="D183" s="27">
        <f t="shared" si="84"/>
        <v>110828</v>
      </c>
      <c r="E183" s="28">
        <f t="shared" ref="E183:F183" si="88">E191+E199+E207+E215+E223+E231+E239+E247+E255</f>
        <v>12</v>
      </c>
      <c r="F183" s="28">
        <f t="shared" si="88"/>
        <v>12</v>
      </c>
      <c r="G183" s="28">
        <f t="shared" si="86"/>
        <v>110804</v>
      </c>
      <c r="H183" s="28">
        <f t="shared" si="86"/>
        <v>0</v>
      </c>
      <c r="I183" s="18">
        <v>1</v>
      </c>
      <c r="J183" s="20"/>
      <c r="K183" s="20"/>
      <c r="L183" s="19" t="s">
        <v>78</v>
      </c>
      <c r="N183" s="79"/>
      <c r="O183" s="79"/>
      <c r="P183" s="79"/>
      <c r="Q183" s="79"/>
      <c r="R183" s="79"/>
      <c r="S183" s="79"/>
    </row>
    <row r="184" spans="1:19" ht="12.75" customHeight="1" x14ac:dyDescent="0.25">
      <c r="A184" s="201"/>
      <c r="B184" s="203"/>
      <c r="C184" s="42">
        <v>2021</v>
      </c>
      <c r="D184" s="27">
        <f t="shared" si="84"/>
        <v>114996</v>
      </c>
      <c r="E184" s="28">
        <f t="shared" ref="E184:F184" si="89">E192+E200+E208+E216+E224+E232+E240+E248+E256</f>
        <v>12</v>
      </c>
      <c r="F184" s="28">
        <f t="shared" si="89"/>
        <v>12</v>
      </c>
      <c r="G184" s="28">
        <f t="shared" si="86"/>
        <v>114972</v>
      </c>
      <c r="H184" s="28">
        <f t="shared" si="86"/>
        <v>0</v>
      </c>
      <c r="I184" s="18">
        <v>1</v>
      </c>
      <c r="J184" s="20"/>
      <c r="K184" s="20"/>
      <c r="L184" s="19" t="s">
        <v>78</v>
      </c>
      <c r="N184" s="79"/>
      <c r="O184" s="79"/>
      <c r="P184" s="79"/>
      <c r="Q184" s="79"/>
      <c r="R184" s="79"/>
      <c r="S184" s="79"/>
    </row>
    <row r="185" spans="1:19" ht="12.75" customHeight="1" x14ac:dyDescent="0.25">
      <c r="A185" s="201"/>
      <c r="B185" s="203"/>
      <c r="C185" s="42">
        <v>2022</v>
      </c>
      <c r="D185" s="27">
        <f t="shared" si="84"/>
        <v>118443</v>
      </c>
      <c r="E185" s="28">
        <f t="shared" ref="E185:F185" si="90">E193+E201+E209+E217+E225+E233+E241+E249+E257</f>
        <v>12</v>
      </c>
      <c r="F185" s="28">
        <f t="shared" si="90"/>
        <v>12</v>
      </c>
      <c r="G185" s="28">
        <f t="shared" si="86"/>
        <v>118419</v>
      </c>
      <c r="H185" s="28">
        <f t="shared" si="86"/>
        <v>0</v>
      </c>
      <c r="I185" s="18">
        <v>1</v>
      </c>
      <c r="J185" s="20"/>
      <c r="K185" s="20"/>
      <c r="L185" s="19" t="s">
        <v>78</v>
      </c>
      <c r="N185" s="79"/>
      <c r="O185" s="79"/>
      <c r="P185" s="79"/>
      <c r="Q185" s="79"/>
      <c r="R185" s="79"/>
      <c r="S185" s="79"/>
    </row>
    <row r="186" spans="1:19" ht="12.75" customHeight="1" x14ac:dyDescent="0.25">
      <c r="A186" s="201"/>
      <c r="B186" s="203"/>
      <c r="C186" s="42" t="s">
        <v>8</v>
      </c>
      <c r="D186" s="27">
        <f t="shared" si="84"/>
        <v>364412</v>
      </c>
      <c r="E186" s="28">
        <f t="shared" ref="E186:F186" si="91">E194+E202+E210+E218+E226+E234+E242+E250+E258</f>
        <v>96</v>
      </c>
      <c r="F186" s="28">
        <f t="shared" si="91"/>
        <v>96</v>
      </c>
      <c r="G186" s="28">
        <f t="shared" si="86"/>
        <v>364220</v>
      </c>
      <c r="H186" s="28">
        <f t="shared" si="86"/>
        <v>0</v>
      </c>
      <c r="I186" s="18">
        <v>1</v>
      </c>
      <c r="J186" s="20"/>
      <c r="K186" s="20"/>
      <c r="L186" s="19" t="s">
        <v>78</v>
      </c>
      <c r="N186" s="79"/>
      <c r="O186" s="79"/>
      <c r="P186" s="79"/>
      <c r="Q186" s="79"/>
      <c r="R186" s="79"/>
      <c r="S186" s="79"/>
    </row>
    <row r="187" spans="1:19" ht="14.25" customHeight="1" x14ac:dyDescent="0.25">
      <c r="A187" s="201"/>
      <c r="B187" s="203"/>
      <c r="C187" s="37" t="s">
        <v>21</v>
      </c>
      <c r="D187" s="29">
        <f>SUM(D180:D186)</f>
        <v>1009054</v>
      </c>
      <c r="E187" s="29">
        <f t="shared" ref="E187:H187" si="92">SUM(E180:E186)</f>
        <v>168</v>
      </c>
      <c r="F187" s="29">
        <f t="shared" si="92"/>
        <v>168</v>
      </c>
      <c r="G187" s="29">
        <f>SUM(G180:G186)</f>
        <v>1008718</v>
      </c>
      <c r="H187" s="29">
        <f t="shared" si="92"/>
        <v>0</v>
      </c>
      <c r="I187" s="22">
        <v>1</v>
      </c>
      <c r="J187" s="23"/>
      <c r="K187" s="23"/>
      <c r="L187" s="19" t="s">
        <v>78</v>
      </c>
      <c r="N187" s="79"/>
      <c r="O187" s="79"/>
      <c r="P187" s="79"/>
      <c r="Q187" s="79"/>
      <c r="R187" s="79"/>
      <c r="S187" s="79"/>
    </row>
    <row r="188" spans="1:19" s="80" customFormat="1" ht="12.75" customHeight="1" x14ac:dyDescent="0.25">
      <c r="A188" s="223" t="s">
        <v>65</v>
      </c>
      <c r="B188" s="217" t="s">
        <v>62</v>
      </c>
      <c r="C188" s="34">
        <v>2017</v>
      </c>
      <c r="D188" s="24">
        <f>SUM(E188:H188)</f>
        <v>3522</v>
      </c>
      <c r="E188" s="24">
        <v>0</v>
      </c>
      <c r="F188" s="24">
        <v>0</v>
      </c>
      <c r="G188" s="24">
        <v>3522</v>
      </c>
      <c r="H188" s="24">
        <v>0</v>
      </c>
      <c r="I188" s="13">
        <v>1</v>
      </c>
      <c r="J188" s="17"/>
      <c r="K188" s="17"/>
      <c r="L188" s="14" t="s">
        <v>78</v>
      </c>
      <c r="N188" s="81"/>
      <c r="O188" s="81"/>
      <c r="P188" s="81"/>
      <c r="Q188" s="81"/>
      <c r="R188" s="81"/>
      <c r="S188" s="81"/>
    </row>
    <row r="189" spans="1:19" s="80" customFormat="1" ht="12.75" customHeight="1" x14ac:dyDescent="0.25">
      <c r="A189" s="223"/>
      <c r="B189" s="218"/>
      <c r="C189" s="34">
        <v>2018</v>
      </c>
      <c r="D189" s="24">
        <f t="shared" ref="D189:D194" si="93">SUM(E189:H189)</f>
        <v>3522</v>
      </c>
      <c r="E189" s="24">
        <v>0</v>
      </c>
      <c r="F189" s="24">
        <v>0</v>
      </c>
      <c r="G189" s="24">
        <v>3522</v>
      </c>
      <c r="H189" s="24">
        <v>0</v>
      </c>
      <c r="I189" s="13">
        <v>1</v>
      </c>
      <c r="J189" s="17"/>
      <c r="K189" s="17"/>
      <c r="L189" s="14" t="s">
        <v>78</v>
      </c>
      <c r="N189" s="81"/>
      <c r="O189" s="81"/>
      <c r="P189" s="81"/>
      <c r="Q189" s="81"/>
      <c r="R189" s="81"/>
      <c r="S189" s="81"/>
    </row>
    <row r="190" spans="1:19" s="80" customFormat="1" ht="12.75" customHeight="1" x14ac:dyDescent="0.25">
      <c r="A190" s="223"/>
      <c r="B190" s="218"/>
      <c r="C190" s="34">
        <v>2019</v>
      </c>
      <c r="D190" s="24">
        <f t="shared" si="93"/>
        <v>3522</v>
      </c>
      <c r="E190" s="24">
        <v>0</v>
      </c>
      <c r="F190" s="24">
        <v>0</v>
      </c>
      <c r="G190" s="24">
        <v>3522</v>
      </c>
      <c r="H190" s="24">
        <v>0</v>
      </c>
      <c r="I190" s="13">
        <v>1</v>
      </c>
      <c r="J190" s="17"/>
      <c r="K190" s="17"/>
      <c r="L190" s="14" t="s">
        <v>78</v>
      </c>
      <c r="N190" s="81"/>
      <c r="O190" s="81"/>
      <c r="P190" s="81"/>
      <c r="Q190" s="81"/>
      <c r="R190" s="81"/>
      <c r="S190" s="81"/>
    </row>
    <row r="191" spans="1:19" s="80" customFormat="1" ht="12.75" customHeight="1" x14ac:dyDescent="0.25">
      <c r="A191" s="223"/>
      <c r="B191" s="218"/>
      <c r="C191" s="34">
        <v>2020</v>
      </c>
      <c r="D191" s="24">
        <f t="shared" si="93"/>
        <v>3522</v>
      </c>
      <c r="E191" s="24">
        <v>0</v>
      </c>
      <c r="F191" s="24">
        <v>0</v>
      </c>
      <c r="G191" s="24">
        <v>3522</v>
      </c>
      <c r="H191" s="24">
        <v>0</v>
      </c>
      <c r="I191" s="13">
        <v>1</v>
      </c>
      <c r="J191" s="17"/>
      <c r="K191" s="17"/>
      <c r="L191" s="14" t="s">
        <v>78</v>
      </c>
      <c r="N191" s="81"/>
      <c r="O191" s="81"/>
      <c r="P191" s="81"/>
      <c r="Q191" s="81"/>
      <c r="R191" s="81"/>
      <c r="S191" s="81"/>
    </row>
    <row r="192" spans="1:19" s="80" customFormat="1" ht="12.75" customHeight="1" x14ac:dyDescent="0.25">
      <c r="A192" s="223"/>
      <c r="B192" s="218"/>
      <c r="C192" s="34">
        <v>2021</v>
      </c>
      <c r="D192" s="24">
        <f t="shared" si="93"/>
        <v>4000</v>
      </c>
      <c r="E192" s="24">
        <v>0</v>
      </c>
      <c r="F192" s="24">
        <v>0</v>
      </c>
      <c r="G192" s="24">
        <v>4000</v>
      </c>
      <c r="H192" s="24">
        <v>0</v>
      </c>
      <c r="I192" s="13">
        <v>1</v>
      </c>
      <c r="J192" s="17"/>
      <c r="K192" s="17"/>
      <c r="L192" s="14" t="s">
        <v>78</v>
      </c>
      <c r="N192" s="81"/>
      <c r="O192" s="81"/>
      <c r="P192" s="81"/>
      <c r="Q192" s="81"/>
      <c r="R192" s="81"/>
      <c r="S192" s="81"/>
    </row>
    <row r="193" spans="1:19" s="80" customFormat="1" ht="12.75" customHeight="1" x14ac:dyDescent="0.25">
      <c r="A193" s="223"/>
      <c r="B193" s="218"/>
      <c r="C193" s="34">
        <v>2022</v>
      </c>
      <c r="D193" s="24">
        <f t="shared" si="93"/>
        <v>4000</v>
      </c>
      <c r="E193" s="24">
        <v>0</v>
      </c>
      <c r="F193" s="24">
        <v>0</v>
      </c>
      <c r="G193" s="24">
        <v>4000</v>
      </c>
      <c r="H193" s="24">
        <v>0</v>
      </c>
      <c r="I193" s="13">
        <v>1</v>
      </c>
      <c r="J193" s="17"/>
      <c r="K193" s="17"/>
      <c r="L193" s="14" t="s">
        <v>78</v>
      </c>
      <c r="N193" s="81"/>
      <c r="O193" s="81"/>
      <c r="P193" s="81"/>
      <c r="Q193" s="81"/>
      <c r="R193" s="81"/>
      <c r="S193" s="81"/>
    </row>
    <row r="194" spans="1:19" s="80" customFormat="1" ht="12.75" customHeight="1" x14ac:dyDescent="0.25">
      <c r="A194" s="223"/>
      <c r="B194" s="218"/>
      <c r="C194" s="34" t="s">
        <v>8</v>
      </c>
      <c r="D194" s="24">
        <f t="shared" si="93"/>
        <v>32000</v>
      </c>
      <c r="E194" s="24">
        <v>0</v>
      </c>
      <c r="F194" s="24">
        <v>0</v>
      </c>
      <c r="G194" s="24">
        <v>32000</v>
      </c>
      <c r="H194" s="24">
        <v>0</v>
      </c>
      <c r="I194" s="13">
        <v>1</v>
      </c>
      <c r="J194" s="17"/>
      <c r="K194" s="17"/>
      <c r="L194" s="14" t="s">
        <v>78</v>
      </c>
      <c r="N194" s="81"/>
      <c r="O194" s="81"/>
      <c r="P194" s="81"/>
      <c r="Q194" s="81"/>
      <c r="R194" s="81"/>
      <c r="S194" s="81"/>
    </row>
    <row r="195" spans="1:19" s="80" customFormat="1" ht="14.25" customHeight="1" x14ac:dyDescent="0.25">
      <c r="A195" s="223"/>
      <c r="B195" s="219"/>
      <c r="C195" s="16" t="s">
        <v>21</v>
      </c>
      <c r="D195" s="35">
        <f>SUM(D188:D194)</f>
        <v>54088</v>
      </c>
      <c r="E195" s="35">
        <f t="shared" ref="E195:H195" si="94">SUM(E188:E194)</f>
        <v>0</v>
      </c>
      <c r="F195" s="35">
        <f t="shared" si="94"/>
        <v>0</v>
      </c>
      <c r="G195" s="35">
        <f>SUM(G188:G194)</f>
        <v>54088</v>
      </c>
      <c r="H195" s="35">
        <f t="shared" si="94"/>
        <v>0</v>
      </c>
      <c r="I195" s="36">
        <v>1</v>
      </c>
      <c r="J195" s="17"/>
      <c r="K195" s="17"/>
      <c r="L195" s="14" t="s">
        <v>78</v>
      </c>
      <c r="N195" s="81"/>
      <c r="O195" s="81"/>
      <c r="P195" s="81"/>
      <c r="Q195" s="81"/>
      <c r="R195" s="81"/>
      <c r="S195" s="81"/>
    </row>
    <row r="196" spans="1:19" s="80" customFormat="1" ht="12.75" customHeight="1" x14ac:dyDescent="0.25">
      <c r="A196" s="223" t="s">
        <v>66</v>
      </c>
      <c r="B196" s="217" t="s">
        <v>51</v>
      </c>
      <c r="C196" s="34">
        <v>2017</v>
      </c>
      <c r="D196" s="24">
        <f>SUM(E196:H196)</f>
        <v>53600</v>
      </c>
      <c r="E196" s="24">
        <v>0</v>
      </c>
      <c r="F196" s="24">
        <v>0</v>
      </c>
      <c r="G196" s="24">
        <v>53600</v>
      </c>
      <c r="H196" s="24">
        <v>0</v>
      </c>
      <c r="I196" s="13">
        <v>1</v>
      </c>
      <c r="J196" s="17"/>
      <c r="K196" s="17"/>
      <c r="L196" s="14" t="s">
        <v>78</v>
      </c>
      <c r="N196" s="81"/>
      <c r="O196" s="81"/>
      <c r="P196" s="81"/>
      <c r="Q196" s="81"/>
      <c r="R196" s="81"/>
      <c r="S196" s="81"/>
    </row>
    <row r="197" spans="1:19" s="80" customFormat="1" ht="12.75" customHeight="1" x14ac:dyDescent="0.25">
      <c r="A197" s="223"/>
      <c r="B197" s="218"/>
      <c r="C197" s="34">
        <v>2018</v>
      </c>
      <c r="D197" s="24">
        <f t="shared" ref="D197:D202" si="95">SUM(E197:H197)</f>
        <v>65200</v>
      </c>
      <c r="E197" s="24">
        <v>0</v>
      </c>
      <c r="F197" s="24">
        <v>0</v>
      </c>
      <c r="G197" s="24">
        <v>65200</v>
      </c>
      <c r="H197" s="24">
        <v>0</v>
      </c>
      <c r="I197" s="13">
        <v>1</v>
      </c>
      <c r="J197" s="17"/>
      <c r="K197" s="17"/>
      <c r="L197" s="14" t="s">
        <v>78</v>
      </c>
      <c r="N197" s="81"/>
      <c r="O197" s="81"/>
      <c r="P197" s="81"/>
      <c r="Q197" s="81"/>
      <c r="R197" s="81"/>
      <c r="S197" s="81"/>
    </row>
    <row r="198" spans="1:19" s="80" customFormat="1" ht="12.75" customHeight="1" x14ac:dyDescent="0.25">
      <c r="A198" s="223"/>
      <c r="B198" s="218"/>
      <c r="C198" s="34">
        <v>2019</v>
      </c>
      <c r="D198" s="24">
        <f t="shared" si="95"/>
        <v>66600</v>
      </c>
      <c r="E198" s="24">
        <v>0</v>
      </c>
      <c r="F198" s="24">
        <v>0</v>
      </c>
      <c r="G198" s="24">
        <v>66600</v>
      </c>
      <c r="H198" s="24">
        <v>0</v>
      </c>
      <c r="I198" s="13">
        <v>1</v>
      </c>
      <c r="J198" s="17"/>
      <c r="K198" s="17"/>
      <c r="L198" s="14" t="s">
        <v>78</v>
      </c>
      <c r="N198" s="81"/>
      <c r="O198" s="81"/>
      <c r="P198" s="81"/>
      <c r="Q198" s="81"/>
      <c r="R198" s="81"/>
      <c r="S198" s="81"/>
    </row>
    <row r="199" spans="1:19" s="80" customFormat="1" ht="12.75" customHeight="1" x14ac:dyDescent="0.25">
      <c r="A199" s="223"/>
      <c r="B199" s="218"/>
      <c r="C199" s="34">
        <v>2020</v>
      </c>
      <c r="D199" s="24">
        <f t="shared" si="95"/>
        <v>68000</v>
      </c>
      <c r="E199" s="24">
        <v>0</v>
      </c>
      <c r="F199" s="24">
        <v>0</v>
      </c>
      <c r="G199" s="24">
        <v>68000</v>
      </c>
      <c r="H199" s="24">
        <v>0</v>
      </c>
      <c r="I199" s="13">
        <v>1</v>
      </c>
      <c r="J199" s="17"/>
      <c r="K199" s="17"/>
      <c r="L199" s="14" t="s">
        <v>78</v>
      </c>
      <c r="N199" s="81"/>
      <c r="O199" s="81"/>
      <c r="P199" s="81"/>
      <c r="Q199" s="81"/>
      <c r="R199" s="81"/>
      <c r="S199" s="81"/>
    </row>
    <row r="200" spans="1:19" s="80" customFormat="1" ht="12.75" customHeight="1" x14ac:dyDescent="0.25">
      <c r="A200" s="223"/>
      <c r="B200" s="218"/>
      <c r="C200" s="34">
        <v>2021</v>
      </c>
      <c r="D200" s="24">
        <f t="shared" si="95"/>
        <v>69400</v>
      </c>
      <c r="E200" s="24">
        <v>0</v>
      </c>
      <c r="F200" s="24">
        <v>0</v>
      </c>
      <c r="G200" s="24">
        <v>69400</v>
      </c>
      <c r="H200" s="24">
        <v>0</v>
      </c>
      <c r="I200" s="13">
        <v>1</v>
      </c>
      <c r="J200" s="17"/>
      <c r="K200" s="17"/>
      <c r="L200" s="14" t="s">
        <v>78</v>
      </c>
      <c r="N200" s="81"/>
      <c r="O200" s="81"/>
      <c r="P200" s="81"/>
      <c r="Q200" s="81"/>
      <c r="R200" s="81"/>
      <c r="S200" s="81"/>
    </row>
    <row r="201" spans="1:19" s="80" customFormat="1" ht="12.75" customHeight="1" x14ac:dyDescent="0.25">
      <c r="A201" s="223"/>
      <c r="B201" s="218"/>
      <c r="C201" s="34">
        <v>2022</v>
      </c>
      <c r="D201" s="24">
        <f t="shared" si="95"/>
        <v>70800</v>
      </c>
      <c r="E201" s="24">
        <v>0</v>
      </c>
      <c r="F201" s="24">
        <v>0</v>
      </c>
      <c r="G201" s="24">
        <v>70800</v>
      </c>
      <c r="H201" s="24">
        <v>0</v>
      </c>
      <c r="I201" s="13">
        <v>1</v>
      </c>
      <c r="J201" s="17"/>
      <c r="K201" s="17"/>
      <c r="L201" s="14" t="s">
        <v>78</v>
      </c>
      <c r="N201" s="81"/>
      <c r="O201" s="81"/>
      <c r="P201" s="81"/>
      <c r="Q201" s="81"/>
      <c r="R201" s="81"/>
      <c r="S201" s="81"/>
    </row>
    <row r="202" spans="1:19" s="80" customFormat="1" ht="12.75" customHeight="1" x14ac:dyDescent="0.25">
      <c r="A202" s="223"/>
      <c r="B202" s="218"/>
      <c r="C202" s="34" t="s">
        <v>8</v>
      </c>
      <c r="D202" s="24">
        <f t="shared" si="95"/>
        <v>82000</v>
      </c>
      <c r="E202" s="24">
        <v>0</v>
      </c>
      <c r="F202" s="24">
        <v>0</v>
      </c>
      <c r="G202" s="24">
        <v>82000</v>
      </c>
      <c r="H202" s="24">
        <v>0</v>
      </c>
      <c r="I202" s="13">
        <v>1</v>
      </c>
      <c r="J202" s="17"/>
      <c r="K202" s="17"/>
      <c r="L202" s="14" t="s">
        <v>78</v>
      </c>
      <c r="N202" s="81"/>
      <c r="O202" s="81"/>
      <c r="P202" s="81"/>
      <c r="Q202" s="81"/>
      <c r="R202" s="81"/>
      <c r="S202" s="81"/>
    </row>
    <row r="203" spans="1:19" s="80" customFormat="1" ht="14.25" customHeight="1" x14ac:dyDescent="0.25">
      <c r="A203" s="223"/>
      <c r="B203" s="219"/>
      <c r="C203" s="16" t="s">
        <v>21</v>
      </c>
      <c r="D203" s="35">
        <f>SUM(D196:D202)</f>
        <v>475600</v>
      </c>
      <c r="E203" s="35">
        <f t="shared" ref="E203:H203" si="96">SUM(E196:E202)</f>
        <v>0</v>
      </c>
      <c r="F203" s="35">
        <f t="shared" si="96"/>
        <v>0</v>
      </c>
      <c r="G203" s="35">
        <f>SUM(G196:G202)</f>
        <v>475600</v>
      </c>
      <c r="H203" s="35">
        <f t="shared" si="96"/>
        <v>0</v>
      </c>
      <c r="I203" s="36">
        <v>1</v>
      </c>
      <c r="J203" s="17"/>
      <c r="K203" s="17"/>
      <c r="L203" s="14" t="s">
        <v>78</v>
      </c>
      <c r="N203" s="81"/>
      <c r="O203" s="81"/>
      <c r="P203" s="81"/>
      <c r="Q203" s="81"/>
      <c r="R203" s="81"/>
      <c r="S203" s="81"/>
    </row>
    <row r="204" spans="1:19" s="80" customFormat="1" ht="12.75" customHeight="1" x14ac:dyDescent="0.25">
      <c r="A204" s="223" t="s">
        <v>67</v>
      </c>
      <c r="B204" s="217" t="s">
        <v>60</v>
      </c>
      <c r="C204" s="34">
        <v>2017</v>
      </c>
      <c r="D204" s="24">
        <f>SUM(E204:H204)</f>
        <v>6885</v>
      </c>
      <c r="E204" s="24">
        <v>0</v>
      </c>
      <c r="F204" s="24">
        <v>0</v>
      </c>
      <c r="G204" s="24">
        <v>6885</v>
      </c>
      <c r="H204" s="24">
        <v>0</v>
      </c>
      <c r="I204" s="13">
        <v>1</v>
      </c>
      <c r="J204" s="17"/>
      <c r="K204" s="17"/>
      <c r="L204" s="14" t="s">
        <v>78</v>
      </c>
      <c r="N204" s="81"/>
      <c r="O204" s="81"/>
      <c r="P204" s="81"/>
      <c r="Q204" s="81"/>
      <c r="R204" s="81"/>
      <c r="S204" s="81"/>
    </row>
    <row r="205" spans="1:19" s="80" customFormat="1" ht="12.75" customHeight="1" x14ac:dyDescent="0.25">
      <c r="A205" s="223"/>
      <c r="B205" s="218"/>
      <c r="C205" s="34">
        <v>2018</v>
      </c>
      <c r="D205" s="24">
        <f t="shared" ref="D205:D210" si="97">SUM(E205:H205)</f>
        <v>9037</v>
      </c>
      <c r="E205" s="24">
        <v>0</v>
      </c>
      <c r="F205" s="24">
        <v>0</v>
      </c>
      <c r="G205" s="24">
        <v>9037</v>
      </c>
      <c r="H205" s="24">
        <v>0</v>
      </c>
      <c r="I205" s="13">
        <v>1</v>
      </c>
      <c r="J205" s="17"/>
      <c r="K205" s="17"/>
      <c r="L205" s="14" t="s">
        <v>78</v>
      </c>
      <c r="N205" s="81"/>
      <c r="O205" s="81"/>
      <c r="P205" s="81"/>
      <c r="Q205" s="81"/>
      <c r="R205" s="81"/>
      <c r="S205" s="81"/>
    </row>
    <row r="206" spans="1:19" s="80" customFormat="1" ht="12.75" customHeight="1" x14ac:dyDescent="0.25">
      <c r="A206" s="223"/>
      <c r="B206" s="218"/>
      <c r="C206" s="34">
        <v>2019</v>
      </c>
      <c r="D206" s="24">
        <f t="shared" si="97"/>
        <v>9737</v>
      </c>
      <c r="E206" s="24">
        <v>0</v>
      </c>
      <c r="F206" s="24">
        <v>0</v>
      </c>
      <c r="G206" s="24">
        <v>9737</v>
      </c>
      <c r="H206" s="24">
        <v>0</v>
      </c>
      <c r="I206" s="13">
        <v>1</v>
      </c>
      <c r="J206" s="17"/>
      <c r="K206" s="17"/>
      <c r="L206" s="14" t="s">
        <v>78</v>
      </c>
      <c r="N206" s="81"/>
      <c r="O206" s="81"/>
      <c r="P206" s="81"/>
      <c r="Q206" s="81"/>
      <c r="R206" s="81"/>
      <c r="S206" s="81"/>
    </row>
    <row r="207" spans="1:19" s="80" customFormat="1" ht="12.75" customHeight="1" x14ac:dyDescent="0.25">
      <c r="A207" s="223"/>
      <c r="B207" s="218"/>
      <c r="C207" s="34">
        <v>2020</v>
      </c>
      <c r="D207" s="24">
        <f t="shared" si="97"/>
        <v>10437</v>
      </c>
      <c r="E207" s="24">
        <v>0</v>
      </c>
      <c r="F207" s="24">
        <v>0</v>
      </c>
      <c r="G207" s="24">
        <v>10437</v>
      </c>
      <c r="H207" s="24">
        <v>0</v>
      </c>
      <c r="I207" s="13">
        <v>1</v>
      </c>
      <c r="J207" s="17"/>
      <c r="K207" s="17"/>
      <c r="L207" s="14" t="s">
        <v>78</v>
      </c>
      <c r="N207" s="81"/>
      <c r="O207" s="81"/>
      <c r="P207" s="81"/>
      <c r="Q207" s="81"/>
      <c r="R207" s="81"/>
      <c r="S207" s="81"/>
    </row>
    <row r="208" spans="1:19" s="80" customFormat="1" ht="12.75" customHeight="1" x14ac:dyDescent="0.25">
      <c r="A208" s="223"/>
      <c r="B208" s="218"/>
      <c r="C208" s="34">
        <v>2021</v>
      </c>
      <c r="D208" s="24">
        <f t="shared" si="97"/>
        <v>11137</v>
      </c>
      <c r="E208" s="24">
        <v>0</v>
      </c>
      <c r="F208" s="24">
        <v>0</v>
      </c>
      <c r="G208" s="24">
        <v>11137</v>
      </c>
      <c r="H208" s="24">
        <v>0</v>
      </c>
      <c r="I208" s="13">
        <v>1</v>
      </c>
      <c r="J208" s="17"/>
      <c r="K208" s="17"/>
      <c r="L208" s="14" t="s">
        <v>78</v>
      </c>
      <c r="N208" s="81"/>
      <c r="O208" s="81"/>
      <c r="P208" s="81"/>
      <c r="Q208" s="81"/>
      <c r="R208" s="81"/>
      <c r="S208" s="81"/>
    </row>
    <row r="209" spans="1:19" s="80" customFormat="1" ht="12.75" customHeight="1" x14ac:dyDescent="0.25">
      <c r="A209" s="223"/>
      <c r="B209" s="218"/>
      <c r="C209" s="34">
        <v>2022</v>
      </c>
      <c r="D209" s="24">
        <f t="shared" si="97"/>
        <v>11837</v>
      </c>
      <c r="E209" s="24">
        <v>0</v>
      </c>
      <c r="F209" s="24">
        <v>0</v>
      </c>
      <c r="G209" s="24">
        <v>11837</v>
      </c>
      <c r="H209" s="24">
        <v>0</v>
      </c>
      <c r="I209" s="13">
        <v>1</v>
      </c>
      <c r="J209" s="17"/>
      <c r="K209" s="17"/>
      <c r="L209" s="14" t="s">
        <v>78</v>
      </c>
      <c r="N209" s="81"/>
      <c r="O209" s="81"/>
      <c r="P209" s="81"/>
      <c r="Q209" s="81"/>
      <c r="R209" s="81"/>
      <c r="S209" s="81"/>
    </row>
    <row r="210" spans="1:19" s="80" customFormat="1" ht="12.75" customHeight="1" x14ac:dyDescent="0.25">
      <c r="A210" s="223"/>
      <c r="B210" s="218"/>
      <c r="C210" s="34" t="s">
        <v>8</v>
      </c>
      <c r="D210" s="24">
        <f t="shared" si="97"/>
        <v>17437</v>
      </c>
      <c r="E210" s="24">
        <v>0</v>
      </c>
      <c r="F210" s="24">
        <v>0</v>
      </c>
      <c r="G210" s="24">
        <v>17437</v>
      </c>
      <c r="H210" s="24">
        <v>0</v>
      </c>
      <c r="I210" s="13">
        <v>1</v>
      </c>
      <c r="J210" s="17"/>
      <c r="K210" s="17"/>
      <c r="L210" s="14" t="s">
        <v>78</v>
      </c>
      <c r="N210" s="81"/>
      <c r="O210" s="81"/>
      <c r="P210" s="81"/>
      <c r="Q210" s="81"/>
      <c r="R210" s="81"/>
      <c r="S210" s="81"/>
    </row>
    <row r="211" spans="1:19" s="80" customFormat="1" ht="14.25" customHeight="1" x14ac:dyDescent="0.25">
      <c r="A211" s="223"/>
      <c r="B211" s="219"/>
      <c r="C211" s="16" t="s">
        <v>21</v>
      </c>
      <c r="D211" s="35">
        <f>SUM(D204:D210)</f>
        <v>76507</v>
      </c>
      <c r="E211" s="35">
        <f t="shared" ref="E211:H211" si="98">SUM(E204:E210)</f>
        <v>0</v>
      </c>
      <c r="F211" s="35">
        <f t="shared" si="98"/>
        <v>0</v>
      </c>
      <c r="G211" s="35">
        <f>SUM(G204:G210)</f>
        <v>76507</v>
      </c>
      <c r="H211" s="35">
        <f t="shared" si="98"/>
        <v>0</v>
      </c>
      <c r="I211" s="36">
        <v>1</v>
      </c>
      <c r="J211" s="17"/>
      <c r="K211" s="17"/>
      <c r="L211" s="14" t="s">
        <v>78</v>
      </c>
      <c r="N211" s="81"/>
      <c r="O211" s="81"/>
      <c r="P211" s="81"/>
      <c r="Q211" s="81"/>
      <c r="R211" s="81"/>
      <c r="S211" s="81"/>
    </row>
    <row r="212" spans="1:19" s="80" customFormat="1" ht="12.75" customHeight="1" x14ac:dyDescent="0.25">
      <c r="A212" s="223" t="s">
        <v>68</v>
      </c>
      <c r="B212" s="217" t="s">
        <v>52</v>
      </c>
      <c r="C212" s="34">
        <v>2017</v>
      </c>
      <c r="D212" s="24">
        <f>SUM(E212:H212)</f>
        <v>15471</v>
      </c>
      <c r="E212" s="24">
        <v>0</v>
      </c>
      <c r="F212" s="24">
        <v>0</v>
      </c>
      <c r="G212" s="24">
        <v>15471</v>
      </c>
      <c r="H212" s="24">
        <v>0</v>
      </c>
      <c r="I212" s="13">
        <v>1</v>
      </c>
      <c r="J212" s="17"/>
      <c r="K212" s="17"/>
      <c r="L212" s="14" t="s">
        <v>78</v>
      </c>
      <c r="N212" s="81"/>
      <c r="O212" s="81"/>
      <c r="P212" s="81"/>
      <c r="Q212" s="81"/>
      <c r="R212" s="81"/>
      <c r="S212" s="81"/>
    </row>
    <row r="213" spans="1:19" s="80" customFormat="1" ht="12.75" customHeight="1" x14ac:dyDescent="0.25">
      <c r="A213" s="223"/>
      <c r="B213" s="218"/>
      <c r="C213" s="34">
        <v>2018</v>
      </c>
      <c r="D213" s="24">
        <f t="shared" ref="D213:D218" si="99">SUM(E213:H213)</f>
        <v>17018</v>
      </c>
      <c r="E213" s="24">
        <v>0</v>
      </c>
      <c r="F213" s="24">
        <v>0</v>
      </c>
      <c r="G213" s="24">
        <v>17018</v>
      </c>
      <c r="H213" s="24">
        <v>0</v>
      </c>
      <c r="I213" s="13">
        <v>1</v>
      </c>
      <c r="J213" s="17"/>
      <c r="K213" s="17"/>
      <c r="L213" s="14" t="s">
        <v>78</v>
      </c>
      <c r="N213" s="81"/>
      <c r="O213" s="81"/>
      <c r="P213" s="81"/>
      <c r="Q213" s="81"/>
      <c r="R213" s="81"/>
      <c r="S213" s="81"/>
    </row>
    <row r="214" spans="1:19" s="80" customFormat="1" ht="12.75" customHeight="1" x14ac:dyDescent="0.25">
      <c r="A214" s="223"/>
      <c r="B214" s="218"/>
      <c r="C214" s="34">
        <v>2019</v>
      </c>
      <c r="D214" s="24">
        <f t="shared" si="99"/>
        <v>17018</v>
      </c>
      <c r="E214" s="24">
        <v>0</v>
      </c>
      <c r="F214" s="24">
        <v>0</v>
      </c>
      <c r="G214" s="24">
        <v>17018</v>
      </c>
      <c r="H214" s="24">
        <v>0</v>
      </c>
      <c r="I214" s="13">
        <v>1</v>
      </c>
      <c r="J214" s="17"/>
      <c r="K214" s="17"/>
      <c r="L214" s="14" t="s">
        <v>78</v>
      </c>
      <c r="N214" s="81"/>
      <c r="O214" s="81"/>
      <c r="P214" s="81"/>
      <c r="Q214" s="81"/>
      <c r="R214" s="81"/>
      <c r="S214" s="81"/>
    </row>
    <row r="215" spans="1:19" s="80" customFormat="1" ht="12.75" customHeight="1" x14ac:dyDescent="0.25">
      <c r="A215" s="223"/>
      <c r="B215" s="218"/>
      <c r="C215" s="34">
        <v>2020</v>
      </c>
      <c r="D215" s="24">
        <f t="shared" si="99"/>
        <v>18719</v>
      </c>
      <c r="E215" s="24">
        <v>0</v>
      </c>
      <c r="F215" s="24">
        <v>0</v>
      </c>
      <c r="G215" s="24">
        <v>18719</v>
      </c>
      <c r="H215" s="24">
        <v>0</v>
      </c>
      <c r="I215" s="13">
        <v>1</v>
      </c>
      <c r="J215" s="17"/>
      <c r="K215" s="17"/>
      <c r="L215" s="14" t="s">
        <v>78</v>
      </c>
      <c r="N215" s="81"/>
      <c r="O215" s="81"/>
      <c r="P215" s="81"/>
      <c r="Q215" s="81"/>
      <c r="R215" s="81"/>
      <c r="S215" s="81"/>
    </row>
    <row r="216" spans="1:19" s="80" customFormat="1" ht="12.75" customHeight="1" x14ac:dyDescent="0.25">
      <c r="A216" s="223"/>
      <c r="B216" s="218"/>
      <c r="C216" s="34">
        <v>2021</v>
      </c>
      <c r="D216" s="24">
        <f t="shared" si="99"/>
        <v>18719</v>
      </c>
      <c r="E216" s="24">
        <v>0</v>
      </c>
      <c r="F216" s="24">
        <v>0</v>
      </c>
      <c r="G216" s="24">
        <v>18719</v>
      </c>
      <c r="H216" s="24">
        <v>0</v>
      </c>
      <c r="I216" s="13">
        <v>1</v>
      </c>
      <c r="J216" s="17"/>
      <c r="K216" s="17"/>
      <c r="L216" s="14" t="s">
        <v>78</v>
      </c>
      <c r="N216" s="81"/>
      <c r="O216" s="81"/>
      <c r="P216" s="81"/>
      <c r="Q216" s="81"/>
      <c r="R216" s="81"/>
      <c r="S216" s="81"/>
    </row>
    <row r="217" spans="1:19" s="80" customFormat="1" ht="12.75" customHeight="1" x14ac:dyDescent="0.25">
      <c r="A217" s="223"/>
      <c r="B217" s="218"/>
      <c r="C217" s="34">
        <v>2022</v>
      </c>
      <c r="D217" s="24">
        <f t="shared" si="99"/>
        <v>20591</v>
      </c>
      <c r="E217" s="24">
        <v>0</v>
      </c>
      <c r="F217" s="24">
        <v>0</v>
      </c>
      <c r="G217" s="24">
        <v>20591</v>
      </c>
      <c r="H217" s="24">
        <v>0</v>
      </c>
      <c r="I217" s="13">
        <v>1</v>
      </c>
      <c r="J217" s="17"/>
      <c r="K217" s="17"/>
      <c r="L217" s="14" t="s">
        <v>78</v>
      </c>
      <c r="N217" s="81"/>
      <c r="O217" s="81"/>
      <c r="P217" s="81"/>
      <c r="Q217" s="81"/>
      <c r="R217" s="81"/>
      <c r="S217" s="81"/>
    </row>
    <row r="218" spans="1:19" s="80" customFormat="1" ht="12.75" customHeight="1" x14ac:dyDescent="0.25">
      <c r="A218" s="223"/>
      <c r="B218" s="218"/>
      <c r="C218" s="34" t="s">
        <v>8</v>
      </c>
      <c r="D218" s="24">
        <f t="shared" si="99"/>
        <v>164735</v>
      </c>
      <c r="E218" s="24">
        <v>0</v>
      </c>
      <c r="F218" s="24">
        <v>0</v>
      </c>
      <c r="G218" s="24">
        <v>164735</v>
      </c>
      <c r="H218" s="24">
        <v>0</v>
      </c>
      <c r="I218" s="13">
        <v>1</v>
      </c>
      <c r="J218" s="17"/>
      <c r="K218" s="17"/>
      <c r="L218" s="14" t="s">
        <v>78</v>
      </c>
      <c r="N218" s="81"/>
      <c r="O218" s="81"/>
      <c r="P218" s="81"/>
      <c r="Q218" s="81"/>
      <c r="R218" s="81"/>
      <c r="S218" s="81"/>
    </row>
    <row r="219" spans="1:19" s="80" customFormat="1" ht="14.25" customHeight="1" x14ac:dyDescent="0.25">
      <c r="A219" s="223"/>
      <c r="B219" s="219"/>
      <c r="C219" s="16" t="s">
        <v>21</v>
      </c>
      <c r="D219" s="35">
        <f>SUM(D212:D218)</f>
        <v>272271</v>
      </c>
      <c r="E219" s="35">
        <f t="shared" ref="E219:H219" si="100">SUM(E212:E218)</f>
        <v>0</v>
      </c>
      <c r="F219" s="35">
        <f t="shared" si="100"/>
        <v>0</v>
      </c>
      <c r="G219" s="35">
        <f>SUM(G212:G218)</f>
        <v>272271</v>
      </c>
      <c r="H219" s="35">
        <f t="shared" si="100"/>
        <v>0</v>
      </c>
      <c r="I219" s="36">
        <v>1</v>
      </c>
      <c r="J219" s="17"/>
      <c r="K219" s="17"/>
      <c r="L219" s="14" t="s">
        <v>78</v>
      </c>
      <c r="N219" s="81"/>
      <c r="O219" s="81"/>
      <c r="P219" s="81"/>
      <c r="Q219" s="81"/>
      <c r="R219" s="81"/>
      <c r="S219" s="81"/>
    </row>
    <row r="220" spans="1:19" s="80" customFormat="1" ht="12.75" customHeight="1" x14ac:dyDescent="0.25">
      <c r="A220" s="223" t="s">
        <v>188</v>
      </c>
      <c r="B220" s="217" t="s">
        <v>54</v>
      </c>
      <c r="C220" s="34">
        <v>2017</v>
      </c>
      <c r="D220" s="24">
        <f>SUM(E220:H220)</f>
        <v>1900</v>
      </c>
      <c r="E220" s="24">
        <v>0</v>
      </c>
      <c r="F220" s="24">
        <v>0</v>
      </c>
      <c r="G220" s="24">
        <v>1900</v>
      </c>
      <c r="H220" s="24">
        <v>0</v>
      </c>
      <c r="I220" s="13">
        <v>1</v>
      </c>
      <c r="J220" s="17"/>
      <c r="K220" s="17"/>
      <c r="L220" s="14" t="s">
        <v>78</v>
      </c>
      <c r="N220" s="81"/>
      <c r="O220" s="81"/>
      <c r="P220" s="81"/>
      <c r="Q220" s="81"/>
      <c r="R220" s="81"/>
      <c r="S220" s="81"/>
    </row>
    <row r="221" spans="1:19" s="80" customFormat="1" ht="12.75" customHeight="1" x14ac:dyDescent="0.25">
      <c r="A221" s="223"/>
      <c r="B221" s="218"/>
      <c r="C221" s="34">
        <v>2018</v>
      </c>
      <c r="D221" s="24">
        <f t="shared" ref="D221:D226" si="101">SUM(E221:H221)</f>
        <v>1900</v>
      </c>
      <c r="E221" s="24">
        <v>0</v>
      </c>
      <c r="F221" s="24">
        <v>0</v>
      </c>
      <c r="G221" s="24">
        <v>1900</v>
      </c>
      <c r="H221" s="24">
        <v>0</v>
      </c>
      <c r="I221" s="13">
        <v>1</v>
      </c>
      <c r="J221" s="17"/>
      <c r="K221" s="17"/>
      <c r="L221" s="14" t="s">
        <v>78</v>
      </c>
      <c r="N221" s="81"/>
      <c r="O221" s="81"/>
      <c r="P221" s="81"/>
      <c r="Q221" s="81"/>
      <c r="R221" s="81"/>
      <c r="S221" s="81"/>
    </row>
    <row r="222" spans="1:19" s="80" customFormat="1" ht="12.75" customHeight="1" x14ac:dyDescent="0.25">
      <c r="A222" s="223"/>
      <c r="B222" s="218"/>
      <c r="C222" s="34">
        <v>2019</v>
      </c>
      <c r="D222" s="24">
        <f t="shared" si="101"/>
        <v>1900</v>
      </c>
      <c r="E222" s="24">
        <v>0</v>
      </c>
      <c r="F222" s="24">
        <v>0</v>
      </c>
      <c r="G222" s="24">
        <v>1900</v>
      </c>
      <c r="H222" s="24">
        <v>0</v>
      </c>
      <c r="I222" s="13">
        <v>1</v>
      </c>
      <c r="J222" s="17"/>
      <c r="K222" s="17"/>
      <c r="L222" s="14" t="s">
        <v>78</v>
      </c>
      <c r="N222" s="81"/>
      <c r="O222" s="81"/>
      <c r="P222" s="81"/>
      <c r="Q222" s="81"/>
      <c r="R222" s="81"/>
      <c r="S222" s="81"/>
    </row>
    <row r="223" spans="1:19" s="80" customFormat="1" ht="12.75" customHeight="1" x14ac:dyDescent="0.25">
      <c r="A223" s="223"/>
      <c r="B223" s="218"/>
      <c r="C223" s="34">
        <v>2020</v>
      </c>
      <c r="D223" s="24">
        <f t="shared" si="101"/>
        <v>1900</v>
      </c>
      <c r="E223" s="24">
        <v>0</v>
      </c>
      <c r="F223" s="24">
        <v>0</v>
      </c>
      <c r="G223" s="24">
        <v>1900</v>
      </c>
      <c r="H223" s="24">
        <v>0</v>
      </c>
      <c r="I223" s="13">
        <v>1</v>
      </c>
      <c r="J223" s="17"/>
      <c r="K223" s="17"/>
      <c r="L223" s="14" t="s">
        <v>78</v>
      </c>
      <c r="N223" s="81"/>
      <c r="O223" s="81"/>
      <c r="P223" s="81"/>
      <c r="Q223" s="81"/>
      <c r="R223" s="81"/>
      <c r="S223" s="81"/>
    </row>
    <row r="224" spans="1:19" s="80" customFormat="1" ht="12.75" customHeight="1" x14ac:dyDescent="0.25">
      <c r="A224" s="223"/>
      <c r="B224" s="218"/>
      <c r="C224" s="34">
        <v>2021</v>
      </c>
      <c r="D224" s="24">
        <f t="shared" si="101"/>
        <v>1900</v>
      </c>
      <c r="E224" s="24">
        <v>0</v>
      </c>
      <c r="F224" s="24">
        <v>0</v>
      </c>
      <c r="G224" s="24">
        <v>1900</v>
      </c>
      <c r="H224" s="24">
        <v>0</v>
      </c>
      <c r="I224" s="13">
        <v>1</v>
      </c>
      <c r="J224" s="17"/>
      <c r="K224" s="17"/>
      <c r="L224" s="14" t="s">
        <v>78</v>
      </c>
      <c r="N224" s="81"/>
      <c r="O224" s="81"/>
      <c r="P224" s="81"/>
      <c r="Q224" s="81"/>
      <c r="R224" s="81"/>
      <c r="S224" s="81"/>
    </row>
    <row r="225" spans="1:19" s="80" customFormat="1" ht="12.75" customHeight="1" x14ac:dyDescent="0.25">
      <c r="A225" s="223"/>
      <c r="B225" s="218"/>
      <c r="C225" s="34">
        <v>2022</v>
      </c>
      <c r="D225" s="24">
        <f t="shared" si="101"/>
        <v>1900</v>
      </c>
      <c r="E225" s="24">
        <v>0</v>
      </c>
      <c r="F225" s="24">
        <v>0</v>
      </c>
      <c r="G225" s="24">
        <v>1900</v>
      </c>
      <c r="H225" s="24">
        <v>0</v>
      </c>
      <c r="I225" s="13">
        <v>1</v>
      </c>
      <c r="J225" s="17"/>
      <c r="K225" s="17"/>
      <c r="L225" s="14" t="s">
        <v>78</v>
      </c>
      <c r="N225" s="81"/>
      <c r="O225" s="81"/>
      <c r="P225" s="81"/>
      <c r="Q225" s="81"/>
      <c r="R225" s="81"/>
      <c r="S225" s="81"/>
    </row>
    <row r="226" spans="1:19" s="80" customFormat="1" ht="12.75" customHeight="1" x14ac:dyDescent="0.25">
      <c r="A226" s="223"/>
      <c r="B226" s="218"/>
      <c r="C226" s="34" t="s">
        <v>8</v>
      </c>
      <c r="D226" s="24">
        <f t="shared" si="101"/>
        <v>15200</v>
      </c>
      <c r="E226" s="24">
        <v>0</v>
      </c>
      <c r="F226" s="24">
        <v>0</v>
      </c>
      <c r="G226" s="24">
        <v>15200</v>
      </c>
      <c r="H226" s="24">
        <v>0</v>
      </c>
      <c r="I226" s="13">
        <v>1</v>
      </c>
      <c r="J226" s="17"/>
      <c r="K226" s="17"/>
      <c r="L226" s="14" t="s">
        <v>78</v>
      </c>
      <c r="N226" s="81"/>
      <c r="O226" s="81"/>
      <c r="P226" s="81"/>
      <c r="Q226" s="81"/>
      <c r="R226" s="81"/>
      <c r="S226" s="81"/>
    </row>
    <row r="227" spans="1:19" s="80" customFormat="1" ht="14.25" customHeight="1" x14ac:dyDescent="0.25">
      <c r="A227" s="223"/>
      <c r="B227" s="219"/>
      <c r="C227" s="16" t="s">
        <v>21</v>
      </c>
      <c r="D227" s="35">
        <f>SUM(D220:D226)</f>
        <v>26600</v>
      </c>
      <c r="E227" s="35">
        <f>SUM(E220:E226)</f>
        <v>0</v>
      </c>
      <c r="F227" s="35">
        <f t="shared" ref="F227:H227" si="102">SUM(F220:F226)</f>
        <v>0</v>
      </c>
      <c r="G227" s="35">
        <f>SUM(G220:G226)</f>
        <v>26600</v>
      </c>
      <c r="H227" s="35">
        <f t="shared" si="102"/>
        <v>0</v>
      </c>
      <c r="I227" s="36">
        <v>1</v>
      </c>
      <c r="J227" s="17"/>
      <c r="K227" s="17"/>
      <c r="L227" s="14" t="s">
        <v>78</v>
      </c>
      <c r="N227" s="81"/>
      <c r="O227" s="81"/>
      <c r="P227" s="81"/>
      <c r="Q227" s="81"/>
      <c r="R227" s="81"/>
      <c r="S227" s="81"/>
    </row>
    <row r="228" spans="1:19" s="80" customFormat="1" ht="12.75" customHeight="1" x14ac:dyDescent="0.25">
      <c r="A228" s="223" t="s">
        <v>189</v>
      </c>
      <c r="B228" s="217" t="s">
        <v>59</v>
      </c>
      <c r="C228" s="34">
        <v>2017</v>
      </c>
      <c r="D228" s="24">
        <f>SUM(E228:H228)</f>
        <v>306</v>
      </c>
      <c r="E228" s="24">
        <v>0</v>
      </c>
      <c r="F228" s="24">
        <v>0</v>
      </c>
      <c r="G228" s="24">
        <v>306</v>
      </c>
      <c r="H228" s="24">
        <v>0</v>
      </c>
      <c r="I228" s="13">
        <v>1</v>
      </c>
      <c r="J228" s="17"/>
      <c r="K228" s="17"/>
      <c r="L228" s="14" t="s">
        <v>78</v>
      </c>
      <c r="N228" s="81"/>
      <c r="O228" s="81"/>
      <c r="P228" s="81"/>
      <c r="Q228" s="81"/>
      <c r="R228" s="81"/>
      <c r="S228" s="81"/>
    </row>
    <row r="229" spans="1:19" s="80" customFormat="1" ht="12.75" customHeight="1" x14ac:dyDescent="0.25">
      <c r="A229" s="223"/>
      <c r="B229" s="218"/>
      <c r="C229" s="34">
        <v>2018</v>
      </c>
      <c r="D229" s="24">
        <f t="shared" ref="D229:D234" si="103">SUM(E229:H229)</f>
        <v>400</v>
      </c>
      <c r="E229" s="24">
        <v>0</v>
      </c>
      <c r="F229" s="24">
        <v>0</v>
      </c>
      <c r="G229" s="24">
        <v>400</v>
      </c>
      <c r="H229" s="24">
        <v>0</v>
      </c>
      <c r="I229" s="13">
        <v>1</v>
      </c>
      <c r="J229" s="17"/>
      <c r="K229" s="17"/>
      <c r="L229" s="14" t="s">
        <v>78</v>
      </c>
      <c r="N229" s="81"/>
      <c r="O229" s="81"/>
      <c r="P229" s="81"/>
      <c r="Q229" s="81"/>
      <c r="R229" s="81"/>
      <c r="S229" s="81"/>
    </row>
    <row r="230" spans="1:19" s="80" customFormat="1" ht="12.75" customHeight="1" x14ac:dyDescent="0.25">
      <c r="A230" s="223"/>
      <c r="B230" s="218"/>
      <c r="C230" s="34">
        <v>2019</v>
      </c>
      <c r="D230" s="24">
        <f t="shared" si="103"/>
        <v>400</v>
      </c>
      <c r="E230" s="24">
        <v>0</v>
      </c>
      <c r="F230" s="24">
        <v>0</v>
      </c>
      <c r="G230" s="24">
        <v>400</v>
      </c>
      <c r="H230" s="24">
        <v>0</v>
      </c>
      <c r="I230" s="13">
        <v>1</v>
      </c>
      <c r="J230" s="17"/>
      <c r="K230" s="17"/>
      <c r="L230" s="14" t="s">
        <v>78</v>
      </c>
      <c r="N230" s="81"/>
      <c r="O230" s="81"/>
      <c r="P230" s="81"/>
      <c r="Q230" s="81"/>
      <c r="R230" s="81"/>
      <c r="S230" s="81"/>
    </row>
    <row r="231" spans="1:19" s="80" customFormat="1" ht="12.75" customHeight="1" x14ac:dyDescent="0.25">
      <c r="A231" s="223"/>
      <c r="B231" s="218"/>
      <c r="C231" s="34">
        <v>2020</v>
      </c>
      <c r="D231" s="24">
        <f t="shared" si="103"/>
        <v>400</v>
      </c>
      <c r="E231" s="24">
        <v>0</v>
      </c>
      <c r="F231" s="24">
        <v>0</v>
      </c>
      <c r="G231" s="24">
        <v>400</v>
      </c>
      <c r="H231" s="24">
        <v>0</v>
      </c>
      <c r="I231" s="13">
        <v>1</v>
      </c>
      <c r="J231" s="17"/>
      <c r="K231" s="17"/>
      <c r="L231" s="14" t="s">
        <v>78</v>
      </c>
      <c r="N231" s="81"/>
      <c r="O231" s="81"/>
      <c r="P231" s="81"/>
      <c r="Q231" s="81"/>
      <c r="R231" s="81"/>
      <c r="S231" s="81"/>
    </row>
    <row r="232" spans="1:19" s="80" customFormat="1" ht="12.75" customHeight="1" x14ac:dyDescent="0.25">
      <c r="A232" s="223"/>
      <c r="B232" s="218"/>
      <c r="C232" s="34">
        <v>2021</v>
      </c>
      <c r="D232" s="24">
        <f t="shared" si="103"/>
        <v>400</v>
      </c>
      <c r="E232" s="24">
        <v>0</v>
      </c>
      <c r="F232" s="24">
        <v>0</v>
      </c>
      <c r="G232" s="24">
        <v>400</v>
      </c>
      <c r="H232" s="24">
        <v>0</v>
      </c>
      <c r="I232" s="13">
        <v>1</v>
      </c>
      <c r="J232" s="17"/>
      <c r="K232" s="17"/>
      <c r="L232" s="14" t="s">
        <v>78</v>
      </c>
      <c r="N232" s="81"/>
      <c r="O232" s="81"/>
      <c r="P232" s="81"/>
      <c r="Q232" s="81"/>
      <c r="R232" s="81"/>
      <c r="S232" s="81"/>
    </row>
    <row r="233" spans="1:19" s="80" customFormat="1" ht="12.75" customHeight="1" x14ac:dyDescent="0.25">
      <c r="A233" s="223"/>
      <c r="B233" s="218"/>
      <c r="C233" s="34">
        <v>2022</v>
      </c>
      <c r="D233" s="24">
        <f t="shared" si="103"/>
        <v>400</v>
      </c>
      <c r="E233" s="24">
        <v>0</v>
      </c>
      <c r="F233" s="24">
        <v>0</v>
      </c>
      <c r="G233" s="24">
        <v>400</v>
      </c>
      <c r="H233" s="24">
        <v>0</v>
      </c>
      <c r="I233" s="13">
        <v>1</v>
      </c>
      <c r="J233" s="17"/>
      <c r="K233" s="17"/>
      <c r="L233" s="14" t="s">
        <v>78</v>
      </c>
      <c r="N233" s="81"/>
      <c r="O233" s="81"/>
      <c r="P233" s="81"/>
      <c r="Q233" s="81"/>
      <c r="R233" s="81"/>
      <c r="S233" s="81"/>
    </row>
    <row r="234" spans="1:19" s="80" customFormat="1" ht="12.75" customHeight="1" x14ac:dyDescent="0.25">
      <c r="A234" s="223"/>
      <c r="B234" s="218"/>
      <c r="C234" s="34" t="s">
        <v>8</v>
      </c>
      <c r="D234" s="24">
        <f t="shared" si="103"/>
        <v>3200</v>
      </c>
      <c r="E234" s="24">
        <v>0</v>
      </c>
      <c r="F234" s="24">
        <v>0</v>
      </c>
      <c r="G234" s="24">
        <v>3200</v>
      </c>
      <c r="H234" s="24">
        <v>0</v>
      </c>
      <c r="I234" s="13">
        <v>1</v>
      </c>
      <c r="J234" s="17"/>
      <c r="K234" s="17"/>
      <c r="L234" s="14" t="s">
        <v>78</v>
      </c>
      <c r="N234" s="81"/>
      <c r="O234" s="81"/>
      <c r="P234" s="81"/>
      <c r="Q234" s="81"/>
      <c r="R234" s="81"/>
      <c r="S234" s="81"/>
    </row>
    <row r="235" spans="1:19" s="80" customFormat="1" ht="14.25" customHeight="1" x14ac:dyDescent="0.25">
      <c r="A235" s="223"/>
      <c r="B235" s="219"/>
      <c r="C235" s="16" t="s">
        <v>21</v>
      </c>
      <c r="D235" s="35">
        <f>SUM(D228:D234)</f>
        <v>5506</v>
      </c>
      <c r="E235" s="35">
        <f>SUM(E228:E234)</f>
        <v>0</v>
      </c>
      <c r="F235" s="35">
        <f t="shared" ref="F235:H235" si="104">SUM(F228:F234)</f>
        <v>0</v>
      </c>
      <c r="G235" s="35">
        <f>SUM(G228:G234)</f>
        <v>5506</v>
      </c>
      <c r="H235" s="35">
        <f t="shared" si="104"/>
        <v>0</v>
      </c>
      <c r="I235" s="36">
        <v>1</v>
      </c>
      <c r="J235" s="17"/>
      <c r="K235" s="17"/>
      <c r="L235" s="14" t="s">
        <v>78</v>
      </c>
      <c r="N235" s="81"/>
      <c r="O235" s="81"/>
      <c r="P235" s="81"/>
      <c r="Q235" s="81"/>
      <c r="R235" s="81"/>
      <c r="S235" s="81"/>
    </row>
    <row r="236" spans="1:19" s="80" customFormat="1" ht="12.75" customHeight="1" x14ac:dyDescent="0.25">
      <c r="A236" s="223" t="s">
        <v>190</v>
      </c>
      <c r="B236" s="217" t="s">
        <v>55</v>
      </c>
      <c r="C236" s="34">
        <v>2017</v>
      </c>
      <c r="D236" s="24">
        <f>SUM(E236:H236)</f>
        <v>609</v>
      </c>
      <c r="E236" s="24">
        <v>0</v>
      </c>
      <c r="F236" s="24">
        <v>0</v>
      </c>
      <c r="G236" s="24">
        <v>609</v>
      </c>
      <c r="H236" s="24">
        <v>0</v>
      </c>
      <c r="I236" s="13">
        <v>1</v>
      </c>
      <c r="J236" s="17"/>
      <c r="K236" s="17"/>
      <c r="L236" s="14" t="s">
        <v>78</v>
      </c>
      <c r="N236" s="81"/>
      <c r="O236" s="81"/>
      <c r="P236" s="81"/>
      <c r="Q236" s="81"/>
      <c r="R236" s="81"/>
      <c r="S236" s="81"/>
    </row>
    <row r="237" spans="1:19" s="80" customFormat="1" ht="12.75" customHeight="1" x14ac:dyDescent="0.25">
      <c r="A237" s="223"/>
      <c r="B237" s="218"/>
      <c r="C237" s="34">
        <v>2018</v>
      </c>
      <c r="D237" s="24">
        <f t="shared" ref="D237:D242" si="105">SUM(E237:H237)</f>
        <v>673</v>
      </c>
      <c r="E237" s="24">
        <v>0</v>
      </c>
      <c r="F237" s="24">
        <v>0</v>
      </c>
      <c r="G237" s="24">
        <v>673</v>
      </c>
      <c r="H237" s="24">
        <v>0</v>
      </c>
      <c r="I237" s="13">
        <v>1</v>
      </c>
      <c r="J237" s="17"/>
      <c r="K237" s="17"/>
      <c r="L237" s="14" t="s">
        <v>78</v>
      </c>
      <c r="N237" s="81"/>
      <c r="O237" s="81"/>
      <c r="P237" s="81"/>
      <c r="Q237" s="81"/>
      <c r="R237" s="81"/>
      <c r="S237" s="81"/>
    </row>
    <row r="238" spans="1:19" s="80" customFormat="1" ht="12.75" customHeight="1" x14ac:dyDescent="0.25">
      <c r="A238" s="223"/>
      <c r="B238" s="218"/>
      <c r="C238" s="34">
        <v>2019</v>
      </c>
      <c r="D238" s="24">
        <f t="shared" si="105"/>
        <v>1500</v>
      </c>
      <c r="E238" s="24">
        <v>0</v>
      </c>
      <c r="F238" s="24">
        <v>0</v>
      </c>
      <c r="G238" s="24">
        <v>1500</v>
      </c>
      <c r="H238" s="24">
        <v>0</v>
      </c>
      <c r="I238" s="13">
        <v>1</v>
      </c>
      <c r="J238" s="17"/>
      <c r="K238" s="17"/>
      <c r="L238" s="14" t="s">
        <v>78</v>
      </c>
      <c r="N238" s="81"/>
      <c r="O238" s="81"/>
      <c r="P238" s="81"/>
      <c r="Q238" s="81"/>
      <c r="R238" s="81"/>
      <c r="S238" s="81"/>
    </row>
    <row r="239" spans="1:19" s="80" customFormat="1" ht="12.75" customHeight="1" x14ac:dyDescent="0.25">
      <c r="A239" s="223"/>
      <c r="B239" s="218"/>
      <c r="C239" s="34">
        <v>2020</v>
      </c>
      <c r="D239" s="24">
        <f t="shared" si="105"/>
        <v>2000</v>
      </c>
      <c r="E239" s="24">
        <v>0</v>
      </c>
      <c r="F239" s="24">
        <v>0</v>
      </c>
      <c r="G239" s="24">
        <v>2000</v>
      </c>
      <c r="H239" s="24">
        <v>0</v>
      </c>
      <c r="I239" s="13">
        <v>1</v>
      </c>
      <c r="J239" s="17"/>
      <c r="K239" s="17"/>
      <c r="L239" s="14" t="s">
        <v>78</v>
      </c>
      <c r="N239" s="81"/>
      <c r="O239" s="81"/>
      <c r="P239" s="81"/>
      <c r="Q239" s="81"/>
      <c r="R239" s="81"/>
      <c r="S239" s="81"/>
    </row>
    <row r="240" spans="1:19" s="80" customFormat="1" ht="12.75" customHeight="1" x14ac:dyDescent="0.25">
      <c r="A240" s="223"/>
      <c r="B240" s="218"/>
      <c r="C240" s="34">
        <v>2021</v>
      </c>
      <c r="D240" s="24">
        <f t="shared" si="105"/>
        <v>2500</v>
      </c>
      <c r="E240" s="24">
        <v>0</v>
      </c>
      <c r="F240" s="24">
        <v>0</v>
      </c>
      <c r="G240" s="24">
        <v>2500</v>
      </c>
      <c r="H240" s="24">
        <v>0</v>
      </c>
      <c r="I240" s="13">
        <v>1</v>
      </c>
      <c r="J240" s="17"/>
      <c r="K240" s="17"/>
      <c r="L240" s="14" t="s">
        <v>78</v>
      </c>
      <c r="N240" s="81"/>
      <c r="O240" s="81"/>
      <c r="P240" s="81"/>
      <c r="Q240" s="81"/>
      <c r="R240" s="81"/>
      <c r="S240" s="81"/>
    </row>
    <row r="241" spans="1:19" s="80" customFormat="1" ht="12.75" customHeight="1" x14ac:dyDescent="0.25">
      <c r="A241" s="223"/>
      <c r="B241" s="218"/>
      <c r="C241" s="34">
        <v>2022</v>
      </c>
      <c r="D241" s="24">
        <f t="shared" si="105"/>
        <v>2500</v>
      </c>
      <c r="E241" s="24">
        <v>0</v>
      </c>
      <c r="F241" s="24">
        <v>0</v>
      </c>
      <c r="G241" s="24">
        <v>2500</v>
      </c>
      <c r="H241" s="24">
        <v>0</v>
      </c>
      <c r="I241" s="13">
        <v>1</v>
      </c>
      <c r="J241" s="17"/>
      <c r="K241" s="17"/>
      <c r="L241" s="14" t="s">
        <v>78</v>
      </c>
      <c r="N241" s="81"/>
      <c r="O241" s="81"/>
      <c r="P241" s="81"/>
      <c r="Q241" s="81"/>
      <c r="R241" s="81"/>
      <c r="S241" s="81"/>
    </row>
    <row r="242" spans="1:19" s="80" customFormat="1" ht="12.75" customHeight="1" x14ac:dyDescent="0.25">
      <c r="A242" s="223"/>
      <c r="B242" s="218"/>
      <c r="C242" s="34" t="s">
        <v>8</v>
      </c>
      <c r="D242" s="24">
        <f t="shared" si="105"/>
        <v>16000</v>
      </c>
      <c r="E242" s="24">
        <v>0</v>
      </c>
      <c r="F242" s="24">
        <v>0</v>
      </c>
      <c r="G242" s="24">
        <v>16000</v>
      </c>
      <c r="H242" s="24"/>
      <c r="I242" s="13">
        <v>1</v>
      </c>
      <c r="J242" s="17"/>
      <c r="K242" s="17"/>
      <c r="L242" s="14" t="s">
        <v>78</v>
      </c>
      <c r="N242" s="81"/>
      <c r="O242" s="81"/>
      <c r="P242" s="81"/>
      <c r="Q242" s="81"/>
      <c r="R242" s="81"/>
      <c r="S242" s="81"/>
    </row>
    <row r="243" spans="1:19" s="80" customFormat="1" ht="14.25" customHeight="1" x14ac:dyDescent="0.25">
      <c r="A243" s="223"/>
      <c r="B243" s="219"/>
      <c r="C243" s="16" t="s">
        <v>21</v>
      </c>
      <c r="D243" s="35">
        <f>SUM(D236:D242)</f>
        <v>25782</v>
      </c>
      <c r="E243" s="35">
        <f>SUM(E236:E242)</f>
        <v>0</v>
      </c>
      <c r="F243" s="35">
        <f t="shared" ref="F243:H243" si="106">SUM(F236:F242)</f>
        <v>0</v>
      </c>
      <c r="G243" s="35">
        <f>SUM(G236:G242)</f>
        <v>25782</v>
      </c>
      <c r="H243" s="35">
        <f t="shared" si="106"/>
        <v>0</v>
      </c>
      <c r="I243" s="36">
        <v>1</v>
      </c>
      <c r="J243" s="17"/>
      <c r="K243" s="17"/>
      <c r="L243" s="14" t="s">
        <v>78</v>
      </c>
      <c r="N243" s="81"/>
      <c r="O243" s="81"/>
      <c r="P243" s="81"/>
      <c r="Q243" s="81"/>
      <c r="R243" s="81"/>
      <c r="S243" s="81"/>
    </row>
    <row r="244" spans="1:19" s="80" customFormat="1" ht="12.75" customHeight="1" x14ac:dyDescent="0.25">
      <c r="A244" s="223" t="s">
        <v>191</v>
      </c>
      <c r="B244" s="217" t="s">
        <v>56</v>
      </c>
      <c r="C244" s="34">
        <v>2017</v>
      </c>
      <c r="D244" s="24">
        <f>SUM(E244:H244)</f>
        <v>1784</v>
      </c>
      <c r="E244" s="24">
        <v>12</v>
      </c>
      <c r="F244" s="24">
        <v>12</v>
      </c>
      <c r="G244" s="24">
        <v>1760</v>
      </c>
      <c r="H244" s="24">
        <v>0</v>
      </c>
      <c r="I244" s="13">
        <v>1</v>
      </c>
      <c r="J244" s="17"/>
      <c r="K244" s="17"/>
      <c r="L244" s="14" t="s">
        <v>78</v>
      </c>
      <c r="N244" s="81"/>
      <c r="O244" s="81"/>
      <c r="P244" s="81"/>
      <c r="Q244" s="81"/>
      <c r="R244" s="81"/>
      <c r="S244" s="81"/>
    </row>
    <row r="245" spans="1:19" s="80" customFormat="1" ht="12.75" customHeight="1" x14ac:dyDescent="0.25">
      <c r="A245" s="223"/>
      <c r="B245" s="218"/>
      <c r="C245" s="34">
        <v>2018</v>
      </c>
      <c r="D245" s="24">
        <f t="shared" ref="D245:D250" si="107">SUM(E245:H245)</f>
        <v>3359</v>
      </c>
      <c r="E245" s="24">
        <v>12</v>
      </c>
      <c r="F245" s="24">
        <v>12</v>
      </c>
      <c r="G245" s="24">
        <v>3335</v>
      </c>
      <c r="H245" s="24">
        <v>0</v>
      </c>
      <c r="I245" s="13">
        <v>1</v>
      </c>
      <c r="J245" s="17"/>
      <c r="K245" s="17"/>
      <c r="L245" s="14" t="s">
        <v>78</v>
      </c>
      <c r="N245" s="81"/>
      <c r="O245" s="81"/>
      <c r="P245" s="81"/>
      <c r="Q245" s="81"/>
      <c r="R245" s="81"/>
      <c r="S245" s="81"/>
    </row>
    <row r="246" spans="1:19" s="80" customFormat="1" ht="12.75" customHeight="1" x14ac:dyDescent="0.25">
      <c r="A246" s="223"/>
      <c r="B246" s="218"/>
      <c r="C246" s="34">
        <v>2019</v>
      </c>
      <c r="D246" s="24">
        <f t="shared" si="107"/>
        <v>4007</v>
      </c>
      <c r="E246" s="24">
        <v>12</v>
      </c>
      <c r="F246" s="24">
        <v>12</v>
      </c>
      <c r="G246" s="24">
        <v>3983</v>
      </c>
      <c r="H246" s="24">
        <v>0</v>
      </c>
      <c r="I246" s="13">
        <v>1</v>
      </c>
      <c r="J246" s="17"/>
      <c r="K246" s="17"/>
      <c r="L246" s="14" t="s">
        <v>78</v>
      </c>
      <c r="N246" s="81"/>
      <c r="O246" s="81"/>
      <c r="P246" s="81"/>
      <c r="Q246" s="81"/>
      <c r="R246" s="81"/>
      <c r="S246" s="81"/>
    </row>
    <row r="247" spans="1:19" s="80" customFormat="1" ht="12.75" customHeight="1" x14ac:dyDescent="0.25">
      <c r="A247" s="223"/>
      <c r="B247" s="218"/>
      <c r="C247" s="34">
        <v>2020</v>
      </c>
      <c r="D247" s="24">
        <f t="shared" si="107"/>
        <v>3680</v>
      </c>
      <c r="E247" s="24">
        <v>12</v>
      </c>
      <c r="F247" s="24">
        <v>12</v>
      </c>
      <c r="G247" s="24">
        <v>3656</v>
      </c>
      <c r="H247" s="24">
        <v>0</v>
      </c>
      <c r="I247" s="13">
        <v>1</v>
      </c>
      <c r="J247" s="17"/>
      <c r="K247" s="17"/>
      <c r="L247" s="14" t="s">
        <v>78</v>
      </c>
      <c r="N247" s="81"/>
      <c r="O247" s="81"/>
      <c r="P247" s="81"/>
      <c r="Q247" s="81"/>
      <c r="R247" s="81"/>
      <c r="S247" s="81"/>
    </row>
    <row r="248" spans="1:19" s="80" customFormat="1" ht="12.75" customHeight="1" x14ac:dyDescent="0.25">
      <c r="A248" s="223"/>
      <c r="B248" s="218"/>
      <c r="C248" s="34">
        <v>2021</v>
      </c>
      <c r="D248" s="24">
        <f t="shared" si="107"/>
        <v>4970</v>
      </c>
      <c r="E248" s="24">
        <v>12</v>
      </c>
      <c r="F248" s="24">
        <v>12</v>
      </c>
      <c r="G248" s="24">
        <v>4946</v>
      </c>
      <c r="H248" s="24">
        <v>0</v>
      </c>
      <c r="I248" s="13">
        <v>1</v>
      </c>
      <c r="J248" s="17"/>
      <c r="K248" s="17"/>
      <c r="L248" s="14" t="s">
        <v>78</v>
      </c>
      <c r="N248" s="81"/>
      <c r="O248" s="81"/>
      <c r="P248" s="81"/>
      <c r="Q248" s="81"/>
      <c r="R248" s="81"/>
      <c r="S248" s="81"/>
    </row>
    <row r="249" spans="1:19" s="80" customFormat="1" ht="12.75" customHeight="1" x14ac:dyDescent="0.25">
      <c r="A249" s="223"/>
      <c r="B249" s="218"/>
      <c r="C249" s="34">
        <v>2022</v>
      </c>
      <c r="D249" s="24">
        <f t="shared" si="107"/>
        <v>4645</v>
      </c>
      <c r="E249" s="24">
        <v>12</v>
      </c>
      <c r="F249" s="24">
        <v>12</v>
      </c>
      <c r="G249" s="24">
        <v>4621</v>
      </c>
      <c r="H249" s="24">
        <v>0</v>
      </c>
      <c r="I249" s="13">
        <v>1</v>
      </c>
      <c r="J249" s="17"/>
      <c r="K249" s="17"/>
      <c r="L249" s="14" t="s">
        <v>78</v>
      </c>
      <c r="N249" s="81"/>
      <c r="O249" s="81"/>
      <c r="P249" s="81"/>
      <c r="Q249" s="81"/>
      <c r="R249" s="81"/>
      <c r="S249" s="81"/>
    </row>
    <row r="250" spans="1:19" s="80" customFormat="1" ht="12.75" customHeight="1" x14ac:dyDescent="0.25">
      <c r="A250" s="223"/>
      <c r="B250" s="218"/>
      <c r="C250" s="34" t="s">
        <v>8</v>
      </c>
      <c r="D250" s="24">
        <f t="shared" si="107"/>
        <v>20960</v>
      </c>
      <c r="E250" s="24">
        <v>96</v>
      </c>
      <c r="F250" s="24">
        <v>96</v>
      </c>
      <c r="G250" s="24">
        <v>20768</v>
      </c>
      <c r="H250" s="24">
        <v>0</v>
      </c>
      <c r="I250" s="13">
        <v>1</v>
      </c>
      <c r="J250" s="17"/>
      <c r="K250" s="17"/>
      <c r="L250" s="14" t="s">
        <v>78</v>
      </c>
      <c r="N250" s="81"/>
      <c r="O250" s="81"/>
      <c r="P250" s="81"/>
      <c r="Q250" s="81"/>
      <c r="R250" s="81"/>
      <c r="S250" s="81"/>
    </row>
    <row r="251" spans="1:19" s="80" customFormat="1" ht="14.25" customHeight="1" x14ac:dyDescent="0.25">
      <c r="A251" s="223"/>
      <c r="B251" s="219"/>
      <c r="C251" s="16" t="s">
        <v>21</v>
      </c>
      <c r="D251" s="35">
        <f>SUM(D244:D250)</f>
        <v>43405</v>
      </c>
      <c r="E251" s="35">
        <f>SUM(E244:E250)</f>
        <v>168</v>
      </c>
      <c r="F251" s="35">
        <f t="shared" ref="F251:H251" si="108">SUM(F244:F250)</f>
        <v>168</v>
      </c>
      <c r="G251" s="35">
        <f>SUM(G244:G250)</f>
        <v>43069</v>
      </c>
      <c r="H251" s="35">
        <f t="shared" si="108"/>
        <v>0</v>
      </c>
      <c r="I251" s="36">
        <v>1</v>
      </c>
      <c r="J251" s="17"/>
      <c r="K251" s="17"/>
      <c r="L251" s="14" t="s">
        <v>78</v>
      </c>
      <c r="N251" s="81"/>
      <c r="O251" s="81"/>
      <c r="P251" s="81"/>
      <c r="Q251" s="81"/>
      <c r="R251" s="81"/>
      <c r="S251" s="81"/>
    </row>
    <row r="252" spans="1:19" s="80" customFormat="1" ht="12.75" customHeight="1" x14ac:dyDescent="0.25">
      <c r="A252" s="223" t="s">
        <v>192</v>
      </c>
      <c r="B252" s="217" t="s">
        <v>58</v>
      </c>
      <c r="C252" s="34">
        <v>2017</v>
      </c>
      <c r="D252" s="24">
        <f>SUM(E252:H252)</f>
        <v>2430</v>
      </c>
      <c r="E252" s="24">
        <v>0</v>
      </c>
      <c r="F252" s="24">
        <v>0</v>
      </c>
      <c r="G252" s="24">
        <v>2430</v>
      </c>
      <c r="H252" s="24">
        <v>0</v>
      </c>
      <c r="I252" s="13">
        <v>1</v>
      </c>
      <c r="J252" s="17"/>
      <c r="K252" s="17"/>
      <c r="L252" s="14" t="s">
        <v>78</v>
      </c>
      <c r="N252" s="81"/>
      <c r="O252" s="81"/>
      <c r="P252" s="81"/>
      <c r="Q252" s="81"/>
      <c r="R252" s="81"/>
      <c r="S252" s="81"/>
    </row>
    <row r="253" spans="1:19" s="80" customFormat="1" ht="12.75" customHeight="1" x14ac:dyDescent="0.25">
      <c r="A253" s="223"/>
      <c r="B253" s="218"/>
      <c r="C253" s="34">
        <v>2018</v>
      </c>
      <c r="D253" s="24">
        <f t="shared" ref="D253:D258" si="109">SUM(E253:H253)</f>
        <v>4384</v>
      </c>
      <c r="E253" s="24">
        <v>0</v>
      </c>
      <c r="F253" s="24">
        <v>0</v>
      </c>
      <c r="G253" s="24">
        <v>4384</v>
      </c>
      <c r="H253" s="24">
        <v>0</v>
      </c>
      <c r="I253" s="13">
        <v>1</v>
      </c>
      <c r="J253" s="17"/>
      <c r="K253" s="17"/>
      <c r="L253" s="14" t="s">
        <v>78</v>
      </c>
      <c r="N253" s="81"/>
      <c r="O253" s="81"/>
      <c r="P253" s="81"/>
      <c r="Q253" s="81"/>
      <c r="R253" s="81"/>
      <c r="S253" s="81"/>
    </row>
    <row r="254" spans="1:19" s="80" customFormat="1" ht="12.75" customHeight="1" x14ac:dyDescent="0.25">
      <c r="A254" s="223"/>
      <c r="B254" s="218"/>
      <c r="C254" s="34">
        <v>2019</v>
      </c>
      <c r="D254" s="24">
        <f t="shared" si="109"/>
        <v>3691</v>
      </c>
      <c r="E254" s="24">
        <v>0</v>
      </c>
      <c r="F254" s="24">
        <v>0</v>
      </c>
      <c r="G254" s="24">
        <v>3691</v>
      </c>
      <c r="H254" s="24">
        <v>0</v>
      </c>
      <c r="I254" s="13">
        <v>1</v>
      </c>
      <c r="J254" s="17"/>
      <c r="K254" s="17"/>
      <c r="L254" s="14" t="s">
        <v>78</v>
      </c>
      <c r="N254" s="81"/>
      <c r="O254" s="81"/>
      <c r="P254" s="81"/>
      <c r="Q254" s="81"/>
      <c r="R254" s="81"/>
      <c r="S254" s="81"/>
    </row>
    <row r="255" spans="1:19" s="80" customFormat="1" ht="12.75" customHeight="1" x14ac:dyDescent="0.25">
      <c r="A255" s="223"/>
      <c r="B255" s="218"/>
      <c r="C255" s="34">
        <v>2020</v>
      </c>
      <c r="D255" s="24">
        <f t="shared" si="109"/>
        <v>2170</v>
      </c>
      <c r="E255" s="24">
        <v>0</v>
      </c>
      <c r="F255" s="24">
        <v>0</v>
      </c>
      <c r="G255" s="24">
        <v>2170</v>
      </c>
      <c r="H255" s="24">
        <v>0</v>
      </c>
      <c r="I255" s="13">
        <v>1</v>
      </c>
      <c r="J255" s="17"/>
      <c r="K255" s="17"/>
      <c r="L255" s="14" t="s">
        <v>78</v>
      </c>
      <c r="N255" s="81"/>
      <c r="O255" s="81"/>
      <c r="P255" s="81"/>
      <c r="Q255" s="81"/>
      <c r="R255" s="81"/>
      <c r="S255" s="81"/>
    </row>
    <row r="256" spans="1:19" s="80" customFormat="1" ht="12.75" customHeight="1" x14ac:dyDescent="0.25">
      <c r="A256" s="223"/>
      <c r="B256" s="218"/>
      <c r="C256" s="34">
        <v>2021</v>
      </c>
      <c r="D256" s="24">
        <f t="shared" si="109"/>
        <v>1970</v>
      </c>
      <c r="E256" s="24">
        <v>0</v>
      </c>
      <c r="F256" s="24">
        <v>0</v>
      </c>
      <c r="G256" s="24">
        <v>1970</v>
      </c>
      <c r="H256" s="24">
        <v>0</v>
      </c>
      <c r="I256" s="13">
        <v>1</v>
      </c>
      <c r="J256" s="17"/>
      <c r="K256" s="17"/>
      <c r="L256" s="14" t="s">
        <v>78</v>
      </c>
      <c r="N256" s="81"/>
      <c r="O256" s="81"/>
      <c r="P256" s="81"/>
      <c r="Q256" s="81"/>
      <c r="R256" s="81"/>
      <c r="S256" s="81"/>
    </row>
    <row r="257" spans="1:19" s="80" customFormat="1" ht="12.75" customHeight="1" x14ac:dyDescent="0.25">
      <c r="A257" s="223"/>
      <c r="B257" s="218"/>
      <c r="C257" s="34">
        <v>2022</v>
      </c>
      <c r="D257" s="24">
        <f t="shared" si="109"/>
        <v>1770</v>
      </c>
      <c r="E257" s="24">
        <v>0</v>
      </c>
      <c r="F257" s="24">
        <v>0</v>
      </c>
      <c r="G257" s="24">
        <v>1770</v>
      </c>
      <c r="H257" s="24">
        <v>0</v>
      </c>
      <c r="I257" s="13">
        <v>1</v>
      </c>
      <c r="J257" s="17"/>
      <c r="K257" s="17"/>
      <c r="L257" s="14" t="s">
        <v>78</v>
      </c>
      <c r="N257" s="81"/>
      <c r="O257" s="81"/>
      <c r="P257" s="81"/>
      <c r="Q257" s="81"/>
      <c r="R257" s="81"/>
      <c r="S257" s="81"/>
    </row>
    <row r="258" spans="1:19" s="80" customFormat="1" ht="12.75" customHeight="1" x14ac:dyDescent="0.25">
      <c r="A258" s="223"/>
      <c r="B258" s="218"/>
      <c r="C258" s="34" t="s">
        <v>8</v>
      </c>
      <c r="D258" s="24">
        <f t="shared" si="109"/>
        <v>12880</v>
      </c>
      <c r="E258" s="24">
        <v>0</v>
      </c>
      <c r="F258" s="24">
        <v>0</v>
      </c>
      <c r="G258" s="24">
        <v>12880</v>
      </c>
      <c r="H258" s="24">
        <v>0</v>
      </c>
      <c r="I258" s="13">
        <v>1</v>
      </c>
      <c r="J258" s="17"/>
      <c r="K258" s="17"/>
      <c r="L258" s="14" t="s">
        <v>78</v>
      </c>
      <c r="N258" s="81"/>
      <c r="O258" s="81"/>
      <c r="P258" s="81"/>
      <c r="Q258" s="81"/>
      <c r="R258" s="81"/>
      <c r="S258" s="81"/>
    </row>
    <row r="259" spans="1:19" s="80" customFormat="1" ht="14.25" customHeight="1" x14ac:dyDescent="0.25">
      <c r="A259" s="223"/>
      <c r="B259" s="219"/>
      <c r="C259" s="16" t="s">
        <v>21</v>
      </c>
      <c r="D259" s="35">
        <f>SUM(D252:D258)</f>
        <v>29295</v>
      </c>
      <c r="E259" s="35">
        <f>SUM(E252:E258)</f>
        <v>0</v>
      </c>
      <c r="F259" s="35">
        <f t="shared" ref="F259:H259" si="110">SUM(F252:F258)</f>
        <v>0</v>
      </c>
      <c r="G259" s="35">
        <f>SUM(G252:G258)</f>
        <v>29295</v>
      </c>
      <c r="H259" s="35">
        <f t="shared" si="110"/>
        <v>0</v>
      </c>
      <c r="I259" s="36">
        <v>1</v>
      </c>
      <c r="J259" s="17"/>
      <c r="K259" s="17"/>
      <c r="L259" s="14" t="s">
        <v>78</v>
      </c>
      <c r="N259" s="81"/>
      <c r="O259" s="81"/>
      <c r="P259" s="81"/>
      <c r="Q259" s="81"/>
      <c r="R259" s="81"/>
      <c r="S259" s="81"/>
    </row>
    <row r="260" spans="1:19" s="80" customFormat="1" ht="12.75" customHeight="1" x14ac:dyDescent="0.25">
      <c r="A260" s="201" t="s">
        <v>63</v>
      </c>
      <c r="B260" s="215" t="s">
        <v>200</v>
      </c>
      <c r="C260" s="42">
        <v>2017</v>
      </c>
      <c r="D260" s="27">
        <f>SUM(E260:H260)</f>
        <v>3439</v>
      </c>
      <c r="E260" s="28">
        <f>E268+E276+E284</f>
        <v>0</v>
      </c>
      <c r="F260" s="28">
        <f>F268+F276+F284</f>
        <v>0</v>
      </c>
      <c r="G260" s="28">
        <f>G268+G276+G284</f>
        <v>3439</v>
      </c>
      <c r="H260" s="28">
        <f>H268+H276+H284</f>
        <v>0</v>
      </c>
      <c r="I260" s="18">
        <v>1</v>
      </c>
      <c r="J260" s="20"/>
      <c r="K260" s="20"/>
      <c r="L260" s="19" t="s">
        <v>78</v>
      </c>
      <c r="N260" s="81"/>
      <c r="O260" s="81"/>
      <c r="P260" s="81"/>
      <c r="Q260" s="81"/>
      <c r="R260" s="81"/>
      <c r="S260" s="81"/>
    </row>
    <row r="261" spans="1:19" s="80" customFormat="1" ht="12.75" customHeight="1" x14ac:dyDescent="0.25">
      <c r="A261" s="201"/>
      <c r="B261" s="215"/>
      <c r="C261" s="42">
        <v>2018</v>
      </c>
      <c r="D261" s="27">
        <f t="shared" ref="D261:D266" si="111">SUM(E261:H261)</f>
        <v>3620</v>
      </c>
      <c r="E261" s="28">
        <f t="shared" ref="E261:F261" si="112">E269+E277+E285</f>
        <v>0</v>
      </c>
      <c r="F261" s="28">
        <f t="shared" si="112"/>
        <v>0</v>
      </c>
      <c r="G261" s="28">
        <f t="shared" ref="G261:H266" si="113">G269+G277+G285</f>
        <v>3620</v>
      </c>
      <c r="H261" s="28">
        <f t="shared" si="113"/>
        <v>0</v>
      </c>
      <c r="I261" s="18">
        <v>1</v>
      </c>
      <c r="J261" s="20"/>
      <c r="K261" s="20"/>
      <c r="L261" s="19" t="s">
        <v>78</v>
      </c>
      <c r="N261" s="81"/>
      <c r="O261" s="81"/>
      <c r="P261" s="81"/>
      <c r="Q261" s="81"/>
      <c r="R261" s="81"/>
      <c r="S261" s="81"/>
    </row>
    <row r="262" spans="1:19" s="80" customFormat="1" ht="12.75" customHeight="1" x14ac:dyDescent="0.25">
      <c r="A262" s="201"/>
      <c r="B262" s="215"/>
      <c r="C262" s="42">
        <v>2019</v>
      </c>
      <c r="D262" s="27">
        <f t="shared" si="111"/>
        <v>3620</v>
      </c>
      <c r="E262" s="28">
        <f t="shared" ref="E262:F262" si="114">E270+E278+E286</f>
        <v>0</v>
      </c>
      <c r="F262" s="28">
        <f t="shared" si="114"/>
        <v>0</v>
      </c>
      <c r="G262" s="28">
        <f t="shared" si="113"/>
        <v>3620</v>
      </c>
      <c r="H262" s="28">
        <f t="shared" si="113"/>
        <v>0</v>
      </c>
      <c r="I262" s="18">
        <v>1</v>
      </c>
      <c r="J262" s="20"/>
      <c r="K262" s="20"/>
      <c r="L262" s="19" t="s">
        <v>78</v>
      </c>
      <c r="N262" s="81"/>
      <c r="O262" s="81"/>
      <c r="P262" s="81"/>
      <c r="Q262" s="81"/>
      <c r="R262" s="81"/>
      <c r="S262" s="81"/>
    </row>
    <row r="263" spans="1:19" s="80" customFormat="1" ht="12.75" customHeight="1" x14ac:dyDescent="0.25">
      <c r="A263" s="201"/>
      <c r="B263" s="215"/>
      <c r="C263" s="42">
        <v>2020</v>
      </c>
      <c r="D263" s="27">
        <f t="shared" si="111"/>
        <v>4200</v>
      </c>
      <c r="E263" s="28">
        <f t="shared" ref="E263:F263" si="115">E271+E279+E287</f>
        <v>0</v>
      </c>
      <c r="F263" s="28">
        <f t="shared" si="115"/>
        <v>0</v>
      </c>
      <c r="G263" s="28">
        <f t="shared" si="113"/>
        <v>4200</v>
      </c>
      <c r="H263" s="28">
        <f t="shared" si="113"/>
        <v>0</v>
      </c>
      <c r="I263" s="18">
        <v>1</v>
      </c>
      <c r="J263" s="20"/>
      <c r="K263" s="20"/>
      <c r="L263" s="19" t="s">
        <v>78</v>
      </c>
      <c r="N263" s="81"/>
      <c r="O263" s="81"/>
      <c r="P263" s="81"/>
      <c r="Q263" s="81"/>
      <c r="R263" s="81"/>
      <c r="S263" s="81"/>
    </row>
    <row r="264" spans="1:19" s="80" customFormat="1" ht="12.75" customHeight="1" x14ac:dyDescent="0.25">
      <c r="A264" s="201"/>
      <c r="B264" s="215"/>
      <c r="C264" s="42">
        <v>2021</v>
      </c>
      <c r="D264" s="27">
        <f t="shared" si="111"/>
        <v>4200</v>
      </c>
      <c r="E264" s="28">
        <f t="shared" ref="E264:F264" si="116">E272+E280+E288</f>
        <v>0</v>
      </c>
      <c r="F264" s="28">
        <f t="shared" si="116"/>
        <v>0</v>
      </c>
      <c r="G264" s="28">
        <f t="shared" si="113"/>
        <v>4200</v>
      </c>
      <c r="H264" s="28">
        <f t="shared" si="113"/>
        <v>0</v>
      </c>
      <c r="I264" s="18">
        <v>1</v>
      </c>
      <c r="J264" s="20"/>
      <c r="K264" s="20"/>
      <c r="L264" s="19" t="s">
        <v>78</v>
      </c>
      <c r="N264" s="81"/>
      <c r="O264" s="81"/>
      <c r="P264" s="81"/>
      <c r="Q264" s="81"/>
      <c r="R264" s="81"/>
      <c r="S264" s="81"/>
    </row>
    <row r="265" spans="1:19" s="80" customFormat="1" ht="12.75" customHeight="1" x14ac:dyDescent="0.25">
      <c r="A265" s="201"/>
      <c r="B265" s="215"/>
      <c r="C265" s="42">
        <v>2022</v>
      </c>
      <c r="D265" s="27">
        <f t="shared" si="111"/>
        <v>4200</v>
      </c>
      <c r="E265" s="28">
        <f t="shared" ref="E265" si="117">E273+E281+E289</f>
        <v>0</v>
      </c>
      <c r="F265" s="28">
        <f>F273+F281+F289</f>
        <v>0</v>
      </c>
      <c r="G265" s="28">
        <f t="shared" si="113"/>
        <v>4200</v>
      </c>
      <c r="H265" s="28">
        <f t="shared" si="113"/>
        <v>0</v>
      </c>
      <c r="I265" s="18">
        <v>1</v>
      </c>
      <c r="J265" s="20"/>
      <c r="K265" s="20"/>
      <c r="L265" s="19" t="s">
        <v>78</v>
      </c>
      <c r="N265" s="81"/>
      <c r="O265" s="81"/>
      <c r="P265" s="81"/>
      <c r="Q265" s="81"/>
      <c r="R265" s="81"/>
      <c r="S265" s="81"/>
    </row>
    <row r="266" spans="1:19" s="80" customFormat="1" ht="12.75" customHeight="1" x14ac:dyDescent="0.25">
      <c r="A266" s="201"/>
      <c r="B266" s="215"/>
      <c r="C266" s="42" t="s">
        <v>8</v>
      </c>
      <c r="D266" s="27">
        <f t="shared" si="111"/>
        <v>35100</v>
      </c>
      <c r="E266" s="28">
        <f t="shared" ref="E266:F266" si="118">E274+E282+E290</f>
        <v>0</v>
      </c>
      <c r="F266" s="28">
        <f t="shared" si="118"/>
        <v>0</v>
      </c>
      <c r="G266" s="28">
        <f>G274+G282+G290</f>
        <v>35100</v>
      </c>
      <c r="H266" s="28">
        <f t="shared" si="113"/>
        <v>0</v>
      </c>
      <c r="I266" s="18">
        <v>1</v>
      </c>
      <c r="J266" s="20"/>
      <c r="K266" s="20"/>
      <c r="L266" s="19" t="s">
        <v>78</v>
      </c>
      <c r="N266" s="81"/>
      <c r="O266" s="81"/>
      <c r="P266" s="81"/>
      <c r="Q266" s="81"/>
      <c r="R266" s="81"/>
      <c r="S266" s="81"/>
    </row>
    <row r="267" spans="1:19" s="80" customFormat="1" ht="14.25" customHeight="1" x14ac:dyDescent="0.25">
      <c r="A267" s="201"/>
      <c r="B267" s="215"/>
      <c r="C267" s="37" t="s">
        <v>21</v>
      </c>
      <c r="D267" s="29">
        <f>SUM(D260:D266)</f>
        <v>58379</v>
      </c>
      <c r="E267" s="29">
        <f t="shared" ref="E267:F267" si="119">SUM(E260:E266)</f>
        <v>0</v>
      </c>
      <c r="F267" s="29">
        <f t="shared" si="119"/>
        <v>0</v>
      </c>
      <c r="G267" s="29">
        <f>SUM(G260:G266)</f>
        <v>58379</v>
      </c>
      <c r="H267" s="29">
        <f t="shared" ref="H267" si="120">SUM(H260:H266)</f>
        <v>0</v>
      </c>
      <c r="I267" s="22">
        <v>1</v>
      </c>
      <c r="J267" s="23"/>
      <c r="K267" s="23"/>
      <c r="L267" s="19" t="s">
        <v>78</v>
      </c>
      <c r="N267" s="81"/>
      <c r="O267" s="81"/>
      <c r="P267" s="81"/>
      <c r="Q267" s="81"/>
      <c r="R267" s="81"/>
      <c r="S267" s="81"/>
    </row>
    <row r="268" spans="1:19" s="80" customFormat="1" ht="12.75" customHeight="1" x14ac:dyDescent="0.25">
      <c r="A268" s="223" t="s">
        <v>69</v>
      </c>
      <c r="B268" s="217" t="s">
        <v>61</v>
      </c>
      <c r="C268" s="34">
        <v>2017</v>
      </c>
      <c r="D268" s="24">
        <f>SUM(E268:H268)</f>
        <v>2319</v>
      </c>
      <c r="E268" s="24">
        <v>0</v>
      </c>
      <c r="F268" s="24">
        <v>0</v>
      </c>
      <c r="G268" s="24">
        <v>2319</v>
      </c>
      <c r="H268" s="24">
        <v>0</v>
      </c>
      <c r="I268" s="13">
        <v>1</v>
      </c>
      <c r="J268" s="17"/>
      <c r="K268" s="17"/>
      <c r="L268" s="14" t="s">
        <v>78</v>
      </c>
      <c r="N268" s="81"/>
      <c r="O268" s="81"/>
      <c r="P268" s="81"/>
      <c r="Q268" s="81"/>
      <c r="R268" s="81"/>
      <c r="S268" s="81"/>
    </row>
    <row r="269" spans="1:19" s="80" customFormat="1" ht="12.75" customHeight="1" x14ac:dyDescent="0.25">
      <c r="A269" s="223"/>
      <c r="B269" s="218"/>
      <c r="C269" s="34">
        <v>2018</v>
      </c>
      <c r="D269" s="24">
        <f t="shared" ref="D269:D274" si="121">SUM(E269:H269)</f>
        <v>2500</v>
      </c>
      <c r="E269" s="24">
        <v>0</v>
      </c>
      <c r="F269" s="24">
        <v>0</v>
      </c>
      <c r="G269" s="24">
        <v>2500</v>
      </c>
      <c r="H269" s="24">
        <v>0</v>
      </c>
      <c r="I269" s="13">
        <v>1</v>
      </c>
      <c r="J269" s="17"/>
      <c r="K269" s="17"/>
      <c r="L269" s="14" t="s">
        <v>78</v>
      </c>
      <c r="N269" s="81"/>
      <c r="O269" s="81"/>
      <c r="P269" s="81"/>
      <c r="Q269" s="81"/>
      <c r="R269" s="81"/>
      <c r="S269" s="81"/>
    </row>
    <row r="270" spans="1:19" s="80" customFormat="1" ht="12.75" customHeight="1" x14ac:dyDescent="0.25">
      <c r="A270" s="223"/>
      <c r="B270" s="218"/>
      <c r="C270" s="34">
        <v>2019</v>
      </c>
      <c r="D270" s="24">
        <f t="shared" si="121"/>
        <v>2500</v>
      </c>
      <c r="E270" s="24">
        <v>0</v>
      </c>
      <c r="F270" s="24">
        <v>0</v>
      </c>
      <c r="G270" s="24">
        <v>2500</v>
      </c>
      <c r="H270" s="24">
        <v>0</v>
      </c>
      <c r="I270" s="13">
        <v>1</v>
      </c>
      <c r="J270" s="17"/>
      <c r="K270" s="17"/>
      <c r="L270" s="14" t="s">
        <v>78</v>
      </c>
      <c r="N270" s="81"/>
      <c r="O270" s="81"/>
      <c r="P270" s="81"/>
      <c r="Q270" s="81"/>
      <c r="R270" s="81"/>
      <c r="S270" s="81"/>
    </row>
    <row r="271" spans="1:19" s="80" customFormat="1" ht="12.75" customHeight="1" x14ac:dyDescent="0.25">
      <c r="A271" s="223"/>
      <c r="B271" s="218"/>
      <c r="C271" s="34">
        <v>2020</v>
      </c>
      <c r="D271" s="24">
        <f t="shared" si="121"/>
        <v>2500</v>
      </c>
      <c r="E271" s="24">
        <v>0</v>
      </c>
      <c r="F271" s="24">
        <v>0</v>
      </c>
      <c r="G271" s="24">
        <v>2500</v>
      </c>
      <c r="H271" s="24">
        <v>0</v>
      </c>
      <c r="I271" s="13">
        <v>1</v>
      </c>
      <c r="J271" s="17"/>
      <c r="K271" s="17"/>
      <c r="L271" s="14" t="s">
        <v>78</v>
      </c>
      <c r="N271" s="81"/>
      <c r="O271" s="81"/>
      <c r="P271" s="81"/>
      <c r="Q271" s="81"/>
      <c r="R271" s="81"/>
      <c r="S271" s="81"/>
    </row>
    <row r="272" spans="1:19" s="80" customFormat="1" ht="12.75" customHeight="1" x14ac:dyDescent="0.25">
      <c r="A272" s="223"/>
      <c r="B272" s="218"/>
      <c r="C272" s="34">
        <v>2021</v>
      </c>
      <c r="D272" s="24">
        <f t="shared" si="121"/>
        <v>2500</v>
      </c>
      <c r="E272" s="24">
        <v>0</v>
      </c>
      <c r="F272" s="24">
        <v>0</v>
      </c>
      <c r="G272" s="24">
        <v>2500</v>
      </c>
      <c r="H272" s="24">
        <v>0</v>
      </c>
      <c r="I272" s="13">
        <v>1</v>
      </c>
      <c r="J272" s="17"/>
      <c r="K272" s="17"/>
      <c r="L272" s="14" t="s">
        <v>78</v>
      </c>
      <c r="N272" s="81"/>
      <c r="O272" s="81"/>
      <c r="P272" s="81"/>
      <c r="Q272" s="81"/>
      <c r="R272" s="81"/>
      <c r="S272" s="81"/>
    </row>
    <row r="273" spans="1:19" s="80" customFormat="1" ht="12.75" customHeight="1" x14ac:dyDescent="0.25">
      <c r="A273" s="223"/>
      <c r="B273" s="218"/>
      <c r="C273" s="34">
        <v>2022</v>
      </c>
      <c r="D273" s="24">
        <f t="shared" si="121"/>
        <v>2500</v>
      </c>
      <c r="E273" s="24">
        <v>0</v>
      </c>
      <c r="F273" s="24">
        <v>0</v>
      </c>
      <c r="G273" s="24">
        <v>2500</v>
      </c>
      <c r="H273" s="24">
        <v>0</v>
      </c>
      <c r="I273" s="13">
        <v>1</v>
      </c>
      <c r="J273" s="17"/>
      <c r="K273" s="17"/>
      <c r="L273" s="14" t="s">
        <v>78</v>
      </c>
      <c r="N273" s="81"/>
      <c r="O273" s="81"/>
      <c r="P273" s="81"/>
      <c r="Q273" s="81"/>
      <c r="R273" s="81"/>
      <c r="S273" s="81"/>
    </row>
    <row r="274" spans="1:19" s="80" customFormat="1" ht="12.75" customHeight="1" x14ac:dyDescent="0.25">
      <c r="A274" s="223"/>
      <c r="B274" s="218"/>
      <c r="C274" s="34" t="s">
        <v>8</v>
      </c>
      <c r="D274" s="24">
        <f t="shared" si="121"/>
        <v>20000</v>
      </c>
      <c r="E274" s="24">
        <v>0</v>
      </c>
      <c r="F274" s="24">
        <v>0</v>
      </c>
      <c r="G274" s="24">
        <v>20000</v>
      </c>
      <c r="H274" s="24">
        <v>0</v>
      </c>
      <c r="I274" s="13">
        <v>1</v>
      </c>
      <c r="J274" s="17"/>
      <c r="K274" s="17"/>
      <c r="L274" s="14" t="s">
        <v>78</v>
      </c>
      <c r="N274" s="81"/>
      <c r="O274" s="81"/>
      <c r="P274" s="81"/>
      <c r="Q274" s="81"/>
      <c r="R274" s="81"/>
      <c r="S274" s="81"/>
    </row>
    <row r="275" spans="1:19" s="80" customFormat="1" ht="14.25" customHeight="1" x14ac:dyDescent="0.25">
      <c r="A275" s="223"/>
      <c r="B275" s="219"/>
      <c r="C275" s="16" t="s">
        <v>21</v>
      </c>
      <c r="D275" s="35">
        <f>SUM(D268:D274)</f>
        <v>34819</v>
      </c>
      <c r="E275" s="35">
        <f>SUM(E268:E274)</f>
        <v>0</v>
      </c>
      <c r="F275" s="35">
        <f t="shared" ref="F275:H275" si="122">SUM(F268:F274)</f>
        <v>0</v>
      </c>
      <c r="G275" s="35">
        <f>SUM(G268:G274)</f>
        <v>34819</v>
      </c>
      <c r="H275" s="35">
        <f t="shared" si="122"/>
        <v>0</v>
      </c>
      <c r="I275" s="36">
        <v>1</v>
      </c>
      <c r="J275" s="17"/>
      <c r="K275" s="17"/>
      <c r="L275" s="14" t="s">
        <v>78</v>
      </c>
      <c r="N275" s="81"/>
      <c r="O275" s="81"/>
      <c r="P275" s="81"/>
      <c r="Q275" s="81"/>
      <c r="R275" s="81"/>
      <c r="S275" s="81"/>
    </row>
    <row r="276" spans="1:19" s="80" customFormat="1" ht="12.75" customHeight="1" x14ac:dyDescent="0.25">
      <c r="A276" s="223" t="s">
        <v>70</v>
      </c>
      <c r="B276" s="217" t="s">
        <v>53</v>
      </c>
      <c r="C276" s="34">
        <v>2017</v>
      </c>
      <c r="D276" s="24">
        <f>SUM(E276:H276)</f>
        <v>1000</v>
      </c>
      <c r="E276" s="24">
        <v>0</v>
      </c>
      <c r="F276" s="24">
        <v>0</v>
      </c>
      <c r="G276" s="24">
        <v>1000</v>
      </c>
      <c r="H276" s="24">
        <v>0</v>
      </c>
      <c r="I276" s="13">
        <v>1</v>
      </c>
      <c r="J276" s="17"/>
      <c r="K276" s="17"/>
      <c r="L276" s="14" t="s">
        <v>78</v>
      </c>
      <c r="N276" s="81"/>
      <c r="O276" s="81"/>
      <c r="P276" s="81"/>
      <c r="Q276" s="81"/>
      <c r="R276" s="81"/>
      <c r="S276" s="81"/>
    </row>
    <row r="277" spans="1:19" s="80" customFormat="1" ht="12.75" customHeight="1" x14ac:dyDescent="0.25">
      <c r="A277" s="223"/>
      <c r="B277" s="218"/>
      <c r="C277" s="34">
        <v>2018</v>
      </c>
      <c r="D277" s="24">
        <f t="shared" ref="D277:D282" si="123">SUM(E277:H277)</f>
        <v>1000</v>
      </c>
      <c r="E277" s="24">
        <v>0</v>
      </c>
      <c r="F277" s="24">
        <v>0</v>
      </c>
      <c r="G277" s="24">
        <v>1000</v>
      </c>
      <c r="H277" s="24">
        <v>0</v>
      </c>
      <c r="I277" s="13">
        <v>1</v>
      </c>
      <c r="J277" s="17"/>
      <c r="K277" s="17"/>
      <c r="L277" s="14" t="s">
        <v>78</v>
      </c>
      <c r="N277" s="81"/>
      <c r="O277" s="81"/>
      <c r="P277" s="81"/>
      <c r="Q277" s="81"/>
      <c r="R277" s="81"/>
      <c r="S277" s="81"/>
    </row>
    <row r="278" spans="1:19" s="80" customFormat="1" ht="12.75" customHeight="1" x14ac:dyDescent="0.25">
      <c r="A278" s="223"/>
      <c r="B278" s="218"/>
      <c r="C278" s="34">
        <v>2019</v>
      </c>
      <c r="D278" s="24">
        <f t="shared" si="123"/>
        <v>1000</v>
      </c>
      <c r="E278" s="24">
        <v>0</v>
      </c>
      <c r="F278" s="24">
        <v>0</v>
      </c>
      <c r="G278" s="24">
        <v>1000</v>
      </c>
      <c r="H278" s="24">
        <v>0</v>
      </c>
      <c r="I278" s="13">
        <v>1</v>
      </c>
      <c r="J278" s="17"/>
      <c r="K278" s="17"/>
      <c r="L278" s="14" t="s">
        <v>78</v>
      </c>
      <c r="N278" s="81"/>
      <c r="O278" s="81"/>
      <c r="P278" s="81"/>
      <c r="Q278" s="81"/>
      <c r="R278" s="81"/>
      <c r="S278" s="81"/>
    </row>
    <row r="279" spans="1:19" s="80" customFormat="1" ht="12.75" customHeight="1" x14ac:dyDescent="0.25">
      <c r="A279" s="223"/>
      <c r="B279" s="218"/>
      <c r="C279" s="34">
        <v>2020</v>
      </c>
      <c r="D279" s="24">
        <f t="shared" si="123"/>
        <v>1500</v>
      </c>
      <c r="E279" s="24">
        <v>0</v>
      </c>
      <c r="F279" s="24">
        <v>0</v>
      </c>
      <c r="G279" s="24">
        <v>1500</v>
      </c>
      <c r="H279" s="24">
        <v>0</v>
      </c>
      <c r="I279" s="13">
        <v>1</v>
      </c>
      <c r="J279" s="17"/>
      <c r="K279" s="17"/>
      <c r="L279" s="14" t="s">
        <v>78</v>
      </c>
      <c r="N279" s="81"/>
      <c r="O279" s="81"/>
      <c r="P279" s="81"/>
      <c r="Q279" s="81"/>
      <c r="R279" s="81"/>
      <c r="S279" s="81"/>
    </row>
    <row r="280" spans="1:19" s="80" customFormat="1" ht="12.75" customHeight="1" x14ac:dyDescent="0.25">
      <c r="A280" s="223"/>
      <c r="B280" s="218"/>
      <c r="C280" s="34">
        <v>2021</v>
      </c>
      <c r="D280" s="24">
        <f t="shared" si="123"/>
        <v>1500</v>
      </c>
      <c r="E280" s="24">
        <v>0</v>
      </c>
      <c r="F280" s="24">
        <v>0</v>
      </c>
      <c r="G280" s="24">
        <v>1500</v>
      </c>
      <c r="H280" s="24">
        <v>0</v>
      </c>
      <c r="I280" s="13">
        <v>1</v>
      </c>
      <c r="J280" s="17"/>
      <c r="K280" s="17"/>
      <c r="L280" s="14" t="s">
        <v>78</v>
      </c>
      <c r="N280" s="81"/>
      <c r="O280" s="81"/>
      <c r="P280" s="81"/>
      <c r="Q280" s="81"/>
      <c r="R280" s="81"/>
      <c r="S280" s="81"/>
    </row>
    <row r="281" spans="1:19" s="80" customFormat="1" ht="12.75" customHeight="1" x14ac:dyDescent="0.25">
      <c r="A281" s="223"/>
      <c r="B281" s="218"/>
      <c r="C281" s="34">
        <v>2022</v>
      </c>
      <c r="D281" s="24">
        <f t="shared" si="123"/>
        <v>1500</v>
      </c>
      <c r="E281" s="24">
        <v>0</v>
      </c>
      <c r="F281" s="24">
        <v>0</v>
      </c>
      <c r="G281" s="24">
        <v>1500</v>
      </c>
      <c r="H281" s="24">
        <v>0</v>
      </c>
      <c r="I281" s="13">
        <v>1</v>
      </c>
      <c r="J281" s="17"/>
      <c r="K281" s="17"/>
      <c r="L281" s="14" t="s">
        <v>78</v>
      </c>
      <c r="N281" s="81"/>
      <c r="O281" s="81"/>
      <c r="P281" s="81"/>
      <c r="Q281" s="81"/>
      <c r="R281" s="81"/>
      <c r="S281" s="81"/>
    </row>
    <row r="282" spans="1:19" s="80" customFormat="1" ht="12.75" customHeight="1" x14ac:dyDescent="0.25">
      <c r="A282" s="223"/>
      <c r="B282" s="218"/>
      <c r="C282" s="34" t="s">
        <v>8</v>
      </c>
      <c r="D282" s="24">
        <f t="shared" si="123"/>
        <v>13500</v>
      </c>
      <c r="E282" s="24">
        <v>0</v>
      </c>
      <c r="F282" s="24">
        <v>0</v>
      </c>
      <c r="G282" s="24">
        <v>13500</v>
      </c>
      <c r="H282" s="24">
        <v>0</v>
      </c>
      <c r="I282" s="13">
        <v>1</v>
      </c>
      <c r="J282" s="17"/>
      <c r="K282" s="17"/>
      <c r="L282" s="14" t="s">
        <v>78</v>
      </c>
      <c r="N282" s="81"/>
      <c r="O282" s="81"/>
      <c r="P282" s="81"/>
      <c r="Q282" s="81"/>
      <c r="R282" s="81"/>
      <c r="S282" s="81"/>
    </row>
    <row r="283" spans="1:19" s="80" customFormat="1" ht="14.25" customHeight="1" x14ac:dyDescent="0.25">
      <c r="A283" s="223"/>
      <c r="B283" s="219"/>
      <c r="C283" s="16" t="s">
        <v>21</v>
      </c>
      <c r="D283" s="35">
        <f>SUM(D276:D282)</f>
        <v>21000</v>
      </c>
      <c r="E283" s="35">
        <f>SUM(E276:E282)</f>
        <v>0</v>
      </c>
      <c r="F283" s="35">
        <f t="shared" ref="F283:H283" si="124">SUM(F276:F282)</f>
        <v>0</v>
      </c>
      <c r="G283" s="35">
        <f>SUM(G276:G282)</f>
        <v>21000</v>
      </c>
      <c r="H283" s="35">
        <f t="shared" si="124"/>
        <v>0</v>
      </c>
      <c r="I283" s="36">
        <v>1</v>
      </c>
      <c r="J283" s="17"/>
      <c r="K283" s="17"/>
      <c r="L283" s="14" t="s">
        <v>78</v>
      </c>
      <c r="N283" s="81"/>
      <c r="O283" s="81"/>
      <c r="P283" s="81"/>
      <c r="Q283" s="81"/>
      <c r="R283" s="81"/>
      <c r="S283" s="81"/>
    </row>
    <row r="284" spans="1:19" s="80" customFormat="1" ht="12.75" customHeight="1" x14ac:dyDescent="0.25">
      <c r="A284" s="223" t="s">
        <v>71</v>
      </c>
      <c r="B284" s="217" t="s">
        <v>57</v>
      </c>
      <c r="C284" s="34">
        <v>2017</v>
      </c>
      <c r="D284" s="24">
        <f>SUM(E284:H284)</f>
        <v>120</v>
      </c>
      <c r="E284" s="24">
        <v>0</v>
      </c>
      <c r="F284" s="24">
        <v>0</v>
      </c>
      <c r="G284" s="24">
        <v>120</v>
      </c>
      <c r="H284" s="24">
        <v>0</v>
      </c>
      <c r="I284" s="13">
        <v>1</v>
      </c>
      <c r="J284" s="17"/>
      <c r="K284" s="17"/>
      <c r="L284" s="14" t="s">
        <v>78</v>
      </c>
      <c r="N284" s="81"/>
      <c r="O284" s="81"/>
      <c r="P284" s="81"/>
      <c r="Q284" s="81"/>
      <c r="R284" s="81"/>
      <c r="S284" s="81"/>
    </row>
    <row r="285" spans="1:19" s="80" customFormat="1" ht="12.75" customHeight="1" x14ac:dyDescent="0.25">
      <c r="A285" s="223"/>
      <c r="B285" s="218"/>
      <c r="C285" s="34">
        <v>2018</v>
      </c>
      <c r="D285" s="24">
        <f t="shared" ref="D285:D290" si="125">SUM(E285:H285)</f>
        <v>120</v>
      </c>
      <c r="E285" s="24">
        <v>0</v>
      </c>
      <c r="F285" s="24">
        <v>0</v>
      </c>
      <c r="G285" s="24">
        <v>120</v>
      </c>
      <c r="H285" s="24">
        <v>0</v>
      </c>
      <c r="I285" s="13">
        <v>1</v>
      </c>
      <c r="J285" s="17"/>
      <c r="K285" s="17"/>
      <c r="L285" s="14" t="s">
        <v>78</v>
      </c>
      <c r="N285" s="81"/>
      <c r="O285" s="81"/>
      <c r="P285" s="81"/>
      <c r="Q285" s="81"/>
      <c r="R285" s="81"/>
      <c r="S285" s="81"/>
    </row>
    <row r="286" spans="1:19" s="80" customFormat="1" ht="12.75" customHeight="1" x14ac:dyDescent="0.25">
      <c r="A286" s="223"/>
      <c r="B286" s="218"/>
      <c r="C286" s="34">
        <v>2019</v>
      </c>
      <c r="D286" s="24">
        <f t="shared" si="125"/>
        <v>120</v>
      </c>
      <c r="E286" s="24">
        <v>0</v>
      </c>
      <c r="F286" s="24">
        <v>0</v>
      </c>
      <c r="G286" s="24">
        <v>120</v>
      </c>
      <c r="H286" s="24">
        <v>0</v>
      </c>
      <c r="I286" s="13">
        <v>1</v>
      </c>
      <c r="J286" s="17"/>
      <c r="K286" s="17"/>
      <c r="L286" s="14" t="s">
        <v>78</v>
      </c>
      <c r="N286" s="81"/>
      <c r="O286" s="81"/>
      <c r="P286" s="81"/>
      <c r="Q286" s="81"/>
      <c r="R286" s="81"/>
      <c r="S286" s="81"/>
    </row>
    <row r="287" spans="1:19" s="80" customFormat="1" ht="12.75" customHeight="1" x14ac:dyDescent="0.25">
      <c r="A287" s="223"/>
      <c r="B287" s="218"/>
      <c r="C287" s="34">
        <v>2020</v>
      </c>
      <c r="D287" s="24">
        <f t="shared" si="125"/>
        <v>200</v>
      </c>
      <c r="E287" s="24">
        <v>0</v>
      </c>
      <c r="F287" s="24">
        <v>0</v>
      </c>
      <c r="G287" s="24">
        <v>200</v>
      </c>
      <c r="H287" s="24">
        <v>0</v>
      </c>
      <c r="I287" s="13">
        <v>1</v>
      </c>
      <c r="J287" s="17"/>
      <c r="K287" s="17"/>
      <c r="L287" s="14" t="s">
        <v>78</v>
      </c>
      <c r="N287" s="81"/>
      <c r="O287" s="81"/>
      <c r="P287" s="81"/>
      <c r="Q287" s="81"/>
      <c r="R287" s="81"/>
      <c r="S287" s="81"/>
    </row>
    <row r="288" spans="1:19" s="80" customFormat="1" ht="12.75" customHeight="1" x14ac:dyDescent="0.25">
      <c r="A288" s="223"/>
      <c r="B288" s="218"/>
      <c r="C288" s="34">
        <v>2021</v>
      </c>
      <c r="D288" s="24">
        <f t="shared" si="125"/>
        <v>200</v>
      </c>
      <c r="E288" s="24">
        <v>0</v>
      </c>
      <c r="F288" s="24">
        <v>0</v>
      </c>
      <c r="G288" s="24">
        <v>200</v>
      </c>
      <c r="H288" s="24">
        <v>0</v>
      </c>
      <c r="I288" s="13">
        <v>1</v>
      </c>
      <c r="J288" s="17"/>
      <c r="K288" s="17"/>
      <c r="L288" s="14" t="s">
        <v>78</v>
      </c>
      <c r="N288" s="81"/>
      <c r="O288" s="81"/>
      <c r="P288" s="81"/>
      <c r="Q288" s="81"/>
      <c r="R288" s="81"/>
      <c r="S288" s="81"/>
    </row>
    <row r="289" spans="1:19" s="80" customFormat="1" ht="12.75" customHeight="1" x14ac:dyDescent="0.25">
      <c r="A289" s="223"/>
      <c r="B289" s="218"/>
      <c r="C289" s="34">
        <v>2022</v>
      </c>
      <c r="D289" s="24">
        <f t="shared" si="125"/>
        <v>200</v>
      </c>
      <c r="E289" s="24">
        <v>0</v>
      </c>
      <c r="F289" s="24">
        <v>0</v>
      </c>
      <c r="G289" s="24">
        <v>200</v>
      </c>
      <c r="H289" s="24">
        <v>0</v>
      </c>
      <c r="I289" s="13">
        <v>1</v>
      </c>
      <c r="J289" s="17"/>
      <c r="K289" s="17"/>
      <c r="L289" s="14" t="s">
        <v>78</v>
      </c>
      <c r="N289" s="81"/>
      <c r="O289" s="81"/>
      <c r="P289" s="81"/>
      <c r="Q289" s="81"/>
      <c r="R289" s="81"/>
      <c r="S289" s="81"/>
    </row>
    <row r="290" spans="1:19" s="80" customFormat="1" ht="12.75" customHeight="1" x14ac:dyDescent="0.25">
      <c r="A290" s="223"/>
      <c r="B290" s="218"/>
      <c r="C290" s="34" t="s">
        <v>8</v>
      </c>
      <c r="D290" s="24">
        <f t="shared" si="125"/>
        <v>1600</v>
      </c>
      <c r="E290" s="24">
        <v>0</v>
      </c>
      <c r="F290" s="24">
        <v>0</v>
      </c>
      <c r="G290" s="24">
        <v>1600</v>
      </c>
      <c r="H290" s="24">
        <v>0</v>
      </c>
      <c r="I290" s="13">
        <v>1</v>
      </c>
      <c r="J290" s="17"/>
      <c r="K290" s="17"/>
      <c r="L290" s="14" t="s">
        <v>78</v>
      </c>
      <c r="N290" s="81"/>
      <c r="O290" s="81"/>
      <c r="P290" s="81"/>
      <c r="Q290" s="81"/>
      <c r="R290" s="81"/>
      <c r="S290" s="81"/>
    </row>
    <row r="291" spans="1:19" s="80" customFormat="1" ht="14.25" customHeight="1" x14ac:dyDescent="0.25">
      <c r="A291" s="223"/>
      <c r="B291" s="219"/>
      <c r="C291" s="16" t="s">
        <v>21</v>
      </c>
      <c r="D291" s="35">
        <f>SUM(D284:D290)</f>
        <v>2560</v>
      </c>
      <c r="E291" s="35">
        <f>SUM(E284:E290)</f>
        <v>0</v>
      </c>
      <c r="F291" s="35">
        <f t="shared" ref="F291:H291" si="126">SUM(F284:F290)</f>
        <v>0</v>
      </c>
      <c r="G291" s="35">
        <f>SUM(G284:G290)</f>
        <v>2560</v>
      </c>
      <c r="H291" s="35">
        <f t="shared" si="126"/>
        <v>0</v>
      </c>
      <c r="I291" s="36">
        <v>1</v>
      </c>
      <c r="J291" s="17"/>
      <c r="K291" s="17"/>
      <c r="L291" s="14" t="s">
        <v>78</v>
      </c>
      <c r="N291" s="81"/>
      <c r="O291" s="81"/>
      <c r="P291" s="81"/>
      <c r="Q291" s="81"/>
      <c r="R291" s="81"/>
      <c r="S291" s="81"/>
    </row>
    <row r="292" spans="1:19" s="80" customFormat="1" ht="12.75" customHeight="1" x14ac:dyDescent="0.25">
      <c r="A292" s="187" t="s">
        <v>79</v>
      </c>
      <c r="B292" s="188" t="s">
        <v>201</v>
      </c>
      <c r="C292" s="46">
        <v>2017</v>
      </c>
      <c r="D292" s="25">
        <f>SUM(E292:H292)</f>
        <v>3596</v>
      </c>
      <c r="E292" s="25">
        <f>E300+E308</f>
        <v>0</v>
      </c>
      <c r="F292" s="25">
        <f t="shared" ref="F292:H292" si="127">F300+F308</f>
        <v>161.19999999999999</v>
      </c>
      <c r="G292" s="25">
        <f t="shared" si="127"/>
        <v>3434.8</v>
      </c>
      <c r="H292" s="25">
        <f t="shared" si="127"/>
        <v>0</v>
      </c>
      <c r="I292" s="4">
        <v>1</v>
      </c>
      <c r="J292" s="46"/>
      <c r="K292" s="46"/>
      <c r="L292" s="5" t="s">
        <v>81</v>
      </c>
      <c r="N292" s="81"/>
      <c r="O292" s="81"/>
      <c r="P292" s="81"/>
      <c r="Q292" s="81"/>
      <c r="R292" s="81"/>
      <c r="S292" s="81"/>
    </row>
    <row r="293" spans="1:19" s="80" customFormat="1" ht="12.75" customHeight="1" x14ac:dyDescent="0.25">
      <c r="A293" s="187"/>
      <c r="B293" s="189"/>
      <c r="C293" s="46">
        <v>2018</v>
      </c>
      <c r="D293" s="25">
        <f t="shared" ref="D293:D298" si="128">SUM(E293:H293)</f>
        <v>2700</v>
      </c>
      <c r="E293" s="25">
        <f t="shared" ref="E293:H298" si="129">E301+E309</f>
        <v>0</v>
      </c>
      <c r="F293" s="25">
        <f t="shared" si="129"/>
        <v>350</v>
      </c>
      <c r="G293" s="25">
        <f t="shared" si="129"/>
        <v>2350</v>
      </c>
      <c r="H293" s="25">
        <f t="shared" si="129"/>
        <v>0</v>
      </c>
      <c r="I293" s="4">
        <v>1</v>
      </c>
      <c r="J293" s="6"/>
      <c r="K293" s="6"/>
      <c r="L293" s="5" t="s">
        <v>81</v>
      </c>
      <c r="N293" s="81"/>
      <c r="O293" s="81"/>
      <c r="P293" s="81"/>
      <c r="Q293" s="81"/>
      <c r="R293" s="81"/>
      <c r="S293" s="81"/>
    </row>
    <row r="294" spans="1:19" s="80" customFormat="1" ht="12.75" customHeight="1" x14ac:dyDescent="0.25">
      <c r="A294" s="187"/>
      <c r="B294" s="189"/>
      <c r="C294" s="46">
        <v>2019</v>
      </c>
      <c r="D294" s="25">
        <f t="shared" si="128"/>
        <v>2900</v>
      </c>
      <c r="E294" s="25">
        <f t="shared" si="129"/>
        <v>0</v>
      </c>
      <c r="F294" s="25">
        <f t="shared" si="129"/>
        <v>420</v>
      </c>
      <c r="G294" s="25">
        <f t="shared" si="129"/>
        <v>2480</v>
      </c>
      <c r="H294" s="25">
        <f t="shared" si="129"/>
        <v>0</v>
      </c>
      <c r="I294" s="4">
        <v>1</v>
      </c>
      <c r="J294" s="6"/>
      <c r="K294" s="6"/>
      <c r="L294" s="5" t="s">
        <v>81</v>
      </c>
      <c r="N294" s="81"/>
      <c r="O294" s="81"/>
      <c r="P294" s="81"/>
      <c r="Q294" s="81"/>
      <c r="R294" s="81"/>
      <c r="S294" s="81"/>
    </row>
    <row r="295" spans="1:19" s="80" customFormat="1" ht="12.75" customHeight="1" x14ac:dyDescent="0.25">
      <c r="A295" s="187"/>
      <c r="B295" s="189"/>
      <c r="C295" s="46">
        <v>2020</v>
      </c>
      <c r="D295" s="25">
        <f t="shared" si="128"/>
        <v>3100</v>
      </c>
      <c r="E295" s="25">
        <f t="shared" si="129"/>
        <v>0</v>
      </c>
      <c r="F295" s="25">
        <f t="shared" si="129"/>
        <v>490</v>
      </c>
      <c r="G295" s="25">
        <f t="shared" si="129"/>
        <v>2610</v>
      </c>
      <c r="H295" s="25">
        <f t="shared" si="129"/>
        <v>0</v>
      </c>
      <c r="I295" s="4">
        <v>1</v>
      </c>
      <c r="J295" s="6"/>
      <c r="K295" s="6"/>
      <c r="L295" s="5" t="s">
        <v>81</v>
      </c>
      <c r="N295" s="81"/>
      <c r="O295" s="81"/>
      <c r="P295" s="81"/>
      <c r="Q295" s="81"/>
      <c r="R295" s="81"/>
      <c r="S295" s="81"/>
    </row>
    <row r="296" spans="1:19" s="80" customFormat="1" ht="12.75" customHeight="1" x14ac:dyDescent="0.25">
      <c r="A296" s="187"/>
      <c r="B296" s="189"/>
      <c r="C296" s="46">
        <v>2021</v>
      </c>
      <c r="D296" s="25">
        <f t="shared" si="128"/>
        <v>3300</v>
      </c>
      <c r="E296" s="25">
        <f t="shared" si="129"/>
        <v>0</v>
      </c>
      <c r="F296" s="25">
        <f t="shared" si="129"/>
        <v>560</v>
      </c>
      <c r="G296" s="25">
        <f t="shared" si="129"/>
        <v>2740</v>
      </c>
      <c r="H296" s="25">
        <f t="shared" si="129"/>
        <v>0</v>
      </c>
      <c r="I296" s="4">
        <v>1</v>
      </c>
      <c r="J296" s="6"/>
      <c r="K296" s="6"/>
      <c r="L296" s="5" t="s">
        <v>81</v>
      </c>
      <c r="N296" s="81"/>
      <c r="O296" s="81"/>
      <c r="P296" s="81"/>
      <c r="Q296" s="81"/>
      <c r="R296" s="81"/>
      <c r="S296" s="81"/>
    </row>
    <row r="297" spans="1:19" s="80" customFormat="1" ht="12.75" customHeight="1" x14ac:dyDescent="0.25">
      <c r="A297" s="187"/>
      <c r="B297" s="189"/>
      <c r="C297" s="46">
        <v>2022</v>
      </c>
      <c r="D297" s="25">
        <f t="shared" si="128"/>
        <v>3400</v>
      </c>
      <c r="E297" s="25">
        <f t="shared" si="129"/>
        <v>0</v>
      </c>
      <c r="F297" s="25">
        <f t="shared" si="129"/>
        <v>630</v>
      </c>
      <c r="G297" s="25">
        <f t="shared" si="129"/>
        <v>2770</v>
      </c>
      <c r="H297" s="25">
        <f t="shared" si="129"/>
        <v>0</v>
      </c>
      <c r="I297" s="4">
        <v>1</v>
      </c>
      <c r="J297" s="6"/>
      <c r="K297" s="6"/>
      <c r="L297" s="5" t="s">
        <v>81</v>
      </c>
      <c r="N297" s="81"/>
      <c r="O297" s="81"/>
      <c r="P297" s="81"/>
      <c r="Q297" s="81"/>
      <c r="R297" s="81"/>
      <c r="S297" s="81"/>
    </row>
    <row r="298" spans="1:19" s="80" customFormat="1" ht="12.75" customHeight="1" x14ac:dyDescent="0.25">
      <c r="A298" s="187"/>
      <c r="B298" s="189"/>
      <c r="C298" s="46" t="s">
        <v>8</v>
      </c>
      <c r="D298" s="25">
        <f t="shared" si="128"/>
        <v>32000</v>
      </c>
      <c r="E298" s="25">
        <f t="shared" si="129"/>
        <v>0</v>
      </c>
      <c r="F298" s="25">
        <f t="shared" si="129"/>
        <v>5600</v>
      </c>
      <c r="G298" s="25">
        <f t="shared" si="129"/>
        <v>26400</v>
      </c>
      <c r="H298" s="25">
        <f t="shared" si="129"/>
        <v>0</v>
      </c>
      <c r="I298" s="4">
        <v>1</v>
      </c>
      <c r="J298" s="6"/>
      <c r="K298" s="6"/>
      <c r="L298" s="5" t="s">
        <v>81</v>
      </c>
      <c r="N298" s="81"/>
      <c r="O298" s="81"/>
      <c r="P298" s="81"/>
      <c r="Q298" s="81"/>
      <c r="R298" s="81"/>
      <c r="S298" s="81"/>
    </row>
    <row r="299" spans="1:19" s="80" customFormat="1" ht="14.25" customHeight="1" x14ac:dyDescent="0.25">
      <c r="A299" s="187"/>
      <c r="B299" s="190"/>
      <c r="C299" s="10" t="s">
        <v>21</v>
      </c>
      <c r="D299" s="26">
        <f>SUM(D292:D298)</f>
        <v>50996</v>
      </c>
      <c r="E299" s="26">
        <f t="shared" ref="E299:H299" si="130">SUM(E292:E298)</f>
        <v>0</v>
      </c>
      <c r="F299" s="26">
        <f t="shared" si="130"/>
        <v>8211.2000000000007</v>
      </c>
      <c r="G299" s="26">
        <f t="shared" si="130"/>
        <v>42784.800000000003</v>
      </c>
      <c r="H299" s="26">
        <f t="shared" si="130"/>
        <v>0</v>
      </c>
      <c r="I299" s="11">
        <v>1</v>
      </c>
      <c r="J299" s="12"/>
      <c r="K299" s="12"/>
      <c r="L299" s="5" t="s">
        <v>81</v>
      </c>
      <c r="N299" s="81"/>
      <c r="O299" s="81"/>
      <c r="P299" s="81"/>
      <c r="Q299" s="81"/>
      <c r="R299" s="81"/>
      <c r="S299" s="81"/>
    </row>
    <row r="300" spans="1:19" s="80" customFormat="1" ht="12.75" customHeight="1" x14ac:dyDescent="0.25">
      <c r="A300" s="191" t="s">
        <v>237</v>
      </c>
      <c r="B300" s="192" t="s">
        <v>186</v>
      </c>
      <c r="C300" s="84">
        <v>2017</v>
      </c>
      <c r="D300" s="50">
        <f>SUM(E300:H300)</f>
        <v>3240</v>
      </c>
      <c r="E300" s="50">
        <v>0</v>
      </c>
      <c r="F300" s="50">
        <v>0</v>
      </c>
      <c r="G300" s="50">
        <v>3240</v>
      </c>
      <c r="H300" s="50">
        <v>0</v>
      </c>
      <c r="I300" s="51">
        <v>1</v>
      </c>
      <c r="J300" s="52"/>
      <c r="K300" s="52"/>
      <c r="L300" s="53" t="s">
        <v>81</v>
      </c>
      <c r="N300" s="81"/>
      <c r="O300" s="81"/>
      <c r="P300" s="81"/>
      <c r="Q300" s="81"/>
      <c r="R300" s="81"/>
      <c r="S300" s="81"/>
    </row>
    <row r="301" spans="1:19" s="80" customFormat="1" ht="12.75" customHeight="1" x14ac:dyDescent="0.25">
      <c r="A301" s="191"/>
      <c r="B301" s="192"/>
      <c r="C301" s="84">
        <v>2018</v>
      </c>
      <c r="D301" s="50">
        <f t="shared" ref="D301:D306" si="131">SUM(E301:H301)</f>
        <v>2200</v>
      </c>
      <c r="E301" s="50">
        <v>0</v>
      </c>
      <c r="F301" s="50">
        <v>0</v>
      </c>
      <c r="G301" s="50">
        <v>2200</v>
      </c>
      <c r="H301" s="50">
        <v>0</v>
      </c>
      <c r="I301" s="51">
        <v>1</v>
      </c>
      <c r="J301" s="52"/>
      <c r="K301" s="52"/>
      <c r="L301" s="53" t="s">
        <v>81</v>
      </c>
      <c r="N301" s="81"/>
      <c r="O301" s="81"/>
      <c r="P301" s="81"/>
      <c r="Q301" s="81"/>
      <c r="R301" s="81"/>
      <c r="S301" s="81"/>
    </row>
    <row r="302" spans="1:19" s="80" customFormat="1" ht="12.75" customHeight="1" x14ac:dyDescent="0.25">
      <c r="A302" s="191"/>
      <c r="B302" s="192"/>
      <c r="C302" s="84">
        <v>2019</v>
      </c>
      <c r="D302" s="50">
        <f t="shared" si="131"/>
        <v>2300</v>
      </c>
      <c r="E302" s="50">
        <v>0</v>
      </c>
      <c r="F302" s="50">
        <v>0</v>
      </c>
      <c r="G302" s="50">
        <v>2300</v>
      </c>
      <c r="H302" s="50">
        <v>0</v>
      </c>
      <c r="I302" s="51">
        <v>1</v>
      </c>
      <c r="J302" s="52"/>
      <c r="K302" s="52"/>
      <c r="L302" s="53" t="s">
        <v>81</v>
      </c>
      <c r="N302" s="81"/>
      <c r="O302" s="81"/>
      <c r="P302" s="81"/>
      <c r="Q302" s="81"/>
      <c r="R302" s="81"/>
      <c r="S302" s="81"/>
    </row>
    <row r="303" spans="1:19" s="80" customFormat="1" ht="12.75" customHeight="1" x14ac:dyDescent="0.25">
      <c r="A303" s="191"/>
      <c r="B303" s="192"/>
      <c r="C303" s="84">
        <v>2020</v>
      </c>
      <c r="D303" s="50">
        <f t="shared" si="131"/>
        <v>2400</v>
      </c>
      <c r="E303" s="50">
        <v>0</v>
      </c>
      <c r="F303" s="50">
        <v>0</v>
      </c>
      <c r="G303" s="50">
        <v>2400</v>
      </c>
      <c r="H303" s="50">
        <v>0</v>
      </c>
      <c r="I303" s="51">
        <v>1</v>
      </c>
      <c r="J303" s="52"/>
      <c r="K303" s="52"/>
      <c r="L303" s="53" t="s">
        <v>81</v>
      </c>
      <c r="N303" s="81"/>
      <c r="O303" s="81"/>
      <c r="P303" s="81"/>
      <c r="Q303" s="81"/>
      <c r="R303" s="81"/>
      <c r="S303" s="81"/>
    </row>
    <row r="304" spans="1:19" s="80" customFormat="1" ht="12.75" customHeight="1" x14ac:dyDescent="0.25">
      <c r="A304" s="191"/>
      <c r="B304" s="192"/>
      <c r="C304" s="84">
        <v>2021</v>
      </c>
      <c r="D304" s="50">
        <f t="shared" si="131"/>
        <v>2500</v>
      </c>
      <c r="E304" s="50">
        <v>0</v>
      </c>
      <c r="F304" s="50">
        <v>0</v>
      </c>
      <c r="G304" s="50">
        <v>2500</v>
      </c>
      <c r="H304" s="50">
        <v>0</v>
      </c>
      <c r="I304" s="51">
        <v>1</v>
      </c>
      <c r="J304" s="52"/>
      <c r="K304" s="52"/>
      <c r="L304" s="53" t="s">
        <v>81</v>
      </c>
      <c r="N304" s="81"/>
      <c r="O304" s="81"/>
      <c r="P304" s="81"/>
      <c r="Q304" s="81"/>
      <c r="R304" s="81"/>
      <c r="S304" s="81"/>
    </row>
    <row r="305" spans="1:19" s="80" customFormat="1" ht="12.75" customHeight="1" x14ac:dyDescent="0.25">
      <c r="A305" s="191"/>
      <c r="B305" s="192"/>
      <c r="C305" s="84">
        <v>2022</v>
      </c>
      <c r="D305" s="50">
        <f t="shared" si="131"/>
        <v>2500</v>
      </c>
      <c r="E305" s="50">
        <v>0</v>
      </c>
      <c r="F305" s="50">
        <v>0</v>
      </c>
      <c r="G305" s="50">
        <v>2500</v>
      </c>
      <c r="H305" s="50">
        <v>0</v>
      </c>
      <c r="I305" s="51">
        <v>1</v>
      </c>
      <c r="J305" s="52"/>
      <c r="K305" s="52"/>
      <c r="L305" s="53" t="s">
        <v>81</v>
      </c>
      <c r="N305" s="81"/>
      <c r="O305" s="81"/>
      <c r="P305" s="81"/>
      <c r="Q305" s="81"/>
      <c r="R305" s="81"/>
      <c r="S305" s="81"/>
    </row>
    <row r="306" spans="1:19" s="80" customFormat="1" ht="12.75" customHeight="1" x14ac:dyDescent="0.25">
      <c r="A306" s="191"/>
      <c r="B306" s="192"/>
      <c r="C306" s="84" t="s">
        <v>8</v>
      </c>
      <c r="D306" s="50">
        <f t="shared" si="131"/>
        <v>24000</v>
      </c>
      <c r="E306" s="50">
        <v>0</v>
      </c>
      <c r="F306" s="50">
        <v>0</v>
      </c>
      <c r="G306" s="50">
        <v>24000</v>
      </c>
      <c r="H306" s="50">
        <v>0</v>
      </c>
      <c r="I306" s="51">
        <v>1</v>
      </c>
      <c r="J306" s="52"/>
      <c r="K306" s="52"/>
      <c r="L306" s="53" t="s">
        <v>81</v>
      </c>
      <c r="N306" s="81"/>
      <c r="O306" s="81"/>
      <c r="P306" s="81"/>
      <c r="Q306" s="81"/>
      <c r="R306" s="81"/>
      <c r="S306" s="81"/>
    </row>
    <row r="307" spans="1:19" s="80" customFormat="1" ht="14.25" customHeight="1" x14ac:dyDescent="0.25">
      <c r="A307" s="191"/>
      <c r="B307" s="192"/>
      <c r="C307" s="54" t="s">
        <v>21</v>
      </c>
      <c r="D307" s="55">
        <f>SUM(D300:D306)</f>
        <v>39140</v>
      </c>
      <c r="E307" s="55">
        <f t="shared" ref="E307:F307" si="132">SUM(E300:E306)</f>
        <v>0</v>
      </c>
      <c r="F307" s="55">
        <f t="shared" si="132"/>
        <v>0</v>
      </c>
      <c r="G307" s="55">
        <f>SUM(G300:G306)</f>
        <v>39140</v>
      </c>
      <c r="H307" s="55">
        <f t="shared" ref="H307" si="133">SUM(H300:H306)</f>
        <v>0</v>
      </c>
      <c r="I307" s="56">
        <v>1</v>
      </c>
      <c r="J307" s="57"/>
      <c r="K307" s="57"/>
      <c r="L307" s="53" t="s">
        <v>81</v>
      </c>
      <c r="N307" s="81"/>
      <c r="O307" s="81"/>
      <c r="P307" s="81"/>
      <c r="Q307" s="81"/>
      <c r="R307" s="81"/>
      <c r="S307" s="81"/>
    </row>
    <row r="308" spans="1:19" s="80" customFormat="1" ht="12.75" customHeight="1" x14ac:dyDescent="0.25">
      <c r="A308" s="191" t="s">
        <v>237</v>
      </c>
      <c r="B308" s="192" t="s">
        <v>187</v>
      </c>
      <c r="C308" s="84">
        <v>2017</v>
      </c>
      <c r="D308" s="50">
        <f>SUM(E308:H308)</f>
        <v>356</v>
      </c>
      <c r="E308" s="50">
        <v>0</v>
      </c>
      <c r="F308" s="50">
        <v>161.19999999999999</v>
      </c>
      <c r="G308" s="50">
        <v>194.8</v>
      </c>
      <c r="H308" s="50">
        <v>0</v>
      </c>
      <c r="I308" s="51">
        <v>1</v>
      </c>
      <c r="J308" s="52"/>
      <c r="K308" s="52"/>
      <c r="L308" s="53" t="s">
        <v>81</v>
      </c>
      <c r="N308" s="81"/>
      <c r="O308" s="81"/>
      <c r="P308" s="81"/>
      <c r="Q308" s="81"/>
      <c r="R308" s="81"/>
      <c r="S308" s="81"/>
    </row>
    <row r="309" spans="1:19" s="80" customFormat="1" ht="12.75" customHeight="1" x14ac:dyDescent="0.25">
      <c r="A309" s="191"/>
      <c r="B309" s="192"/>
      <c r="C309" s="84">
        <v>2018</v>
      </c>
      <c r="D309" s="50">
        <f t="shared" ref="D309:D314" si="134">SUM(E309:H309)</f>
        <v>500</v>
      </c>
      <c r="E309" s="50">
        <v>0</v>
      </c>
      <c r="F309" s="50">
        <v>350</v>
      </c>
      <c r="G309" s="50">
        <v>150</v>
      </c>
      <c r="H309" s="50">
        <v>0</v>
      </c>
      <c r="I309" s="51">
        <v>1</v>
      </c>
      <c r="J309" s="52"/>
      <c r="K309" s="52"/>
      <c r="L309" s="53" t="s">
        <v>81</v>
      </c>
      <c r="N309" s="81"/>
      <c r="O309" s="81"/>
      <c r="P309" s="81"/>
      <c r="Q309" s="81"/>
      <c r="R309" s="81"/>
      <c r="S309" s="81"/>
    </row>
    <row r="310" spans="1:19" s="80" customFormat="1" ht="12.75" customHeight="1" x14ac:dyDescent="0.25">
      <c r="A310" s="191"/>
      <c r="B310" s="192"/>
      <c r="C310" s="84">
        <v>2019</v>
      </c>
      <c r="D310" s="50">
        <f t="shared" si="134"/>
        <v>600</v>
      </c>
      <c r="E310" s="50">
        <v>0</v>
      </c>
      <c r="F310" s="50">
        <v>420</v>
      </c>
      <c r="G310" s="50">
        <v>180</v>
      </c>
      <c r="H310" s="50">
        <v>0</v>
      </c>
      <c r="I310" s="51">
        <v>1</v>
      </c>
      <c r="J310" s="52"/>
      <c r="K310" s="52"/>
      <c r="L310" s="53" t="s">
        <v>81</v>
      </c>
      <c r="N310" s="81"/>
      <c r="O310" s="81"/>
      <c r="P310" s="81"/>
      <c r="Q310" s="81"/>
      <c r="R310" s="81"/>
      <c r="S310" s="81"/>
    </row>
    <row r="311" spans="1:19" s="80" customFormat="1" ht="12.75" customHeight="1" x14ac:dyDescent="0.25">
      <c r="A311" s="191"/>
      <c r="B311" s="192"/>
      <c r="C311" s="84">
        <v>2020</v>
      </c>
      <c r="D311" s="50">
        <f t="shared" si="134"/>
        <v>700</v>
      </c>
      <c r="E311" s="50">
        <v>0</v>
      </c>
      <c r="F311" s="50">
        <v>490</v>
      </c>
      <c r="G311" s="50">
        <v>210</v>
      </c>
      <c r="H311" s="50">
        <v>0</v>
      </c>
      <c r="I311" s="51">
        <v>1</v>
      </c>
      <c r="J311" s="52"/>
      <c r="K311" s="52"/>
      <c r="L311" s="53" t="s">
        <v>81</v>
      </c>
      <c r="N311" s="81"/>
      <c r="O311" s="81"/>
      <c r="P311" s="81"/>
      <c r="Q311" s="81"/>
      <c r="R311" s="81"/>
      <c r="S311" s="81"/>
    </row>
    <row r="312" spans="1:19" s="80" customFormat="1" ht="12.75" customHeight="1" x14ac:dyDescent="0.25">
      <c r="A312" s="191"/>
      <c r="B312" s="192"/>
      <c r="C312" s="84">
        <v>2021</v>
      </c>
      <c r="D312" s="50">
        <f t="shared" si="134"/>
        <v>800</v>
      </c>
      <c r="E312" s="50">
        <v>0</v>
      </c>
      <c r="F312" s="50">
        <v>560</v>
      </c>
      <c r="G312" s="50">
        <v>240</v>
      </c>
      <c r="H312" s="50">
        <v>0</v>
      </c>
      <c r="I312" s="51">
        <v>1</v>
      </c>
      <c r="J312" s="52"/>
      <c r="K312" s="52"/>
      <c r="L312" s="53" t="s">
        <v>81</v>
      </c>
      <c r="N312" s="81"/>
      <c r="O312" s="81"/>
      <c r="P312" s="81"/>
      <c r="Q312" s="81"/>
      <c r="R312" s="81"/>
      <c r="S312" s="81"/>
    </row>
    <row r="313" spans="1:19" s="80" customFormat="1" ht="12.75" customHeight="1" x14ac:dyDescent="0.25">
      <c r="A313" s="191"/>
      <c r="B313" s="192"/>
      <c r="C313" s="84">
        <v>2022</v>
      </c>
      <c r="D313" s="50">
        <f t="shared" si="134"/>
        <v>900</v>
      </c>
      <c r="E313" s="50">
        <v>0</v>
      </c>
      <c r="F313" s="50">
        <v>630</v>
      </c>
      <c r="G313" s="50">
        <v>270</v>
      </c>
      <c r="H313" s="50">
        <v>0</v>
      </c>
      <c r="I313" s="51">
        <v>1</v>
      </c>
      <c r="J313" s="52"/>
      <c r="K313" s="52"/>
      <c r="L313" s="53" t="s">
        <v>81</v>
      </c>
      <c r="N313" s="81"/>
      <c r="O313" s="81"/>
      <c r="P313" s="81"/>
      <c r="Q313" s="81"/>
      <c r="R313" s="81"/>
      <c r="S313" s="81"/>
    </row>
    <row r="314" spans="1:19" s="80" customFormat="1" ht="12.75" customHeight="1" x14ac:dyDescent="0.25">
      <c r="A314" s="191"/>
      <c r="B314" s="192"/>
      <c r="C314" s="84" t="s">
        <v>8</v>
      </c>
      <c r="D314" s="50">
        <f t="shared" si="134"/>
        <v>8000</v>
      </c>
      <c r="E314" s="50">
        <v>0</v>
      </c>
      <c r="F314" s="50">
        <v>5600</v>
      </c>
      <c r="G314" s="50">
        <v>2400</v>
      </c>
      <c r="H314" s="50">
        <v>0</v>
      </c>
      <c r="I314" s="51">
        <v>1</v>
      </c>
      <c r="J314" s="52"/>
      <c r="K314" s="52"/>
      <c r="L314" s="53" t="s">
        <v>81</v>
      </c>
      <c r="N314" s="81"/>
      <c r="O314" s="81"/>
      <c r="P314" s="81"/>
      <c r="Q314" s="81"/>
      <c r="R314" s="81"/>
      <c r="S314" s="81"/>
    </row>
    <row r="315" spans="1:19" s="80" customFormat="1" ht="14.25" customHeight="1" x14ac:dyDescent="0.25">
      <c r="A315" s="191"/>
      <c r="B315" s="192"/>
      <c r="C315" s="54" t="s">
        <v>21</v>
      </c>
      <c r="D315" s="55">
        <f>SUM(D308:D314)</f>
        <v>11856</v>
      </c>
      <c r="E315" s="55">
        <f t="shared" ref="E315:F315" si="135">SUM(E308:E314)</f>
        <v>0</v>
      </c>
      <c r="F315" s="55">
        <f t="shared" si="135"/>
        <v>8211.2000000000007</v>
      </c>
      <c r="G315" s="55">
        <f>SUM(G308:G314)</f>
        <v>3644.8</v>
      </c>
      <c r="H315" s="55">
        <f t="shared" ref="H315" si="136">SUM(H308:H314)</f>
        <v>0</v>
      </c>
      <c r="I315" s="56">
        <v>1</v>
      </c>
      <c r="J315" s="57"/>
      <c r="K315" s="57"/>
      <c r="L315" s="53" t="s">
        <v>81</v>
      </c>
      <c r="N315" s="81"/>
      <c r="O315" s="81"/>
      <c r="P315" s="81"/>
      <c r="Q315" s="81"/>
      <c r="R315" s="81"/>
      <c r="S315" s="81"/>
    </row>
    <row r="316" spans="1:19" s="80" customFormat="1" ht="12.75" customHeight="1" x14ac:dyDescent="0.25">
      <c r="A316" s="187" t="s">
        <v>84</v>
      </c>
      <c r="B316" s="188" t="s">
        <v>202</v>
      </c>
      <c r="C316" s="46">
        <v>2017</v>
      </c>
      <c r="D316" s="25">
        <f>SUM(E316:H316)</f>
        <v>1160</v>
      </c>
      <c r="E316" s="25">
        <f t="shared" ref="E316:H322" si="137">E324+E348</f>
        <v>0</v>
      </c>
      <c r="F316" s="25">
        <f t="shared" si="137"/>
        <v>0</v>
      </c>
      <c r="G316" s="25">
        <f t="shared" si="137"/>
        <v>1160</v>
      </c>
      <c r="H316" s="25">
        <f t="shared" si="137"/>
        <v>0</v>
      </c>
      <c r="I316" s="4">
        <v>1</v>
      </c>
      <c r="J316" s="46"/>
      <c r="K316" s="46"/>
      <c r="L316" s="41" t="s">
        <v>85</v>
      </c>
      <c r="N316" s="81"/>
      <c r="O316" s="81"/>
      <c r="P316" s="81"/>
      <c r="Q316" s="81"/>
      <c r="R316" s="81"/>
      <c r="S316" s="81"/>
    </row>
    <row r="317" spans="1:19" s="80" customFormat="1" ht="12.75" customHeight="1" x14ac:dyDescent="0.25">
      <c r="A317" s="187"/>
      <c r="B317" s="189"/>
      <c r="C317" s="46">
        <v>2018</v>
      </c>
      <c r="D317" s="25">
        <f t="shared" ref="D317:D322" si="138">SUM(E317:H317)</f>
        <v>1085</v>
      </c>
      <c r="E317" s="25">
        <f t="shared" si="137"/>
        <v>0</v>
      </c>
      <c r="F317" s="25">
        <f t="shared" si="137"/>
        <v>0</v>
      </c>
      <c r="G317" s="25">
        <f t="shared" si="137"/>
        <v>1085</v>
      </c>
      <c r="H317" s="25">
        <f t="shared" si="137"/>
        <v>0</v>
      </c>
      <c r="I317" s="4">
        <v>1</v>
      </c>
      <c r="J317" s="6"/>
      <c r="K317" s="6"/>
      <c r="L317" s="41" t="s">
        <v>85</v>
      </c>
      <c r="N317" s="81"/>
      <c r="O317" s="81"/>
      <c r="P317" s="81"/>
      <c r="Q317" s="81"/>
      <c r="R317" s="81"/>
      <c r="S317" s="81"/>
    </row>
    <row r="318" spans="1:19" s="80" customFormat="1" ht="12.75" customHeight="1" x14ac:dyDescent="0.25">
      <c r="A318" s="187"/>
      <c r="B318" s="189"/>
      <c r="C318" s="46">
        <v>2019</v>
      </c>
      <c r="D318" s="25">
        <f t="shared" si="138"/>
        <v>1300</v>
      </c>
      <c r="E318" s="25">
        <f t="shared" si="137"/>
        <v>0</v>
      </c>
      <c r="F318" s="25">
        <f t="shared" si="137"/>
        <v>0</v>
      </c>
      <c r="G318" s="25">
        <f t="shared" si="137"/>
        <v>1300</v>
      </c>
      <c r="H318" s="25">
        <f t="shared" si="137"/>
        <v>0</v>
      </c>
      <c r="I318" s="4">
        <v>1</v>
      </c>
      <c r="J318" s="6"/>
      <c r="K318" s="6"/>
      <c r="L318" s="41" t="s">
        <v>85</v>
      </c>
      <c r="N318" s="81"/>
      <c r="O318" s="81"/>
      <c r="P318" s="81"/>
      <c r="Q318" s="81"/>
      <c r="R318" s="81"/>
      <c r="S318" s="81"/>
    </row>
    <row r="319" spans="1:19" s="80" customFormat="1" ht="12.75" customHeight="1" x14ac:dyDescent="0.25">
      <c r="A319" s="187"/>
      <c r="B319" s="189"/>
      <c r="C319" s="46">
        <v>2020</v>
      </c>
      <c r="D319" s="25">
        <f t="shared" si="138"/>
        <v>1415</v>
      </c>
      <c r="E319" s="25">
        <f t="shared" si="137"/>
        <v>0</v>
      </c>
      <c r="F319" s="25">
        <f t="shared" si="137"/>
        <v>0</v>
      </c>
      <c r="G319" s="25">
        <f t="shared" si="137"/>
        <v>1415</v>
      </c>
      <c r="H319" s="25">
        <f t="shared" si="137"/>
        <v>0</v>
      </c>
      <c r="I319" s="4">
        <v>1</v>
      </c>
      <c r="J319" s="6"/>
      <c r="K319" s="6"/>
      <c r="L319" s="41" t="s">
        <v>85</v>
      </c>
      <c r="N319" s="81"/>
      <c r="O319" s="81"/>
      <c r="P319" s="81"/>
      <c r="Q319" s="81"/>
      <c r="R319" s="81"/>
      <c r="S319" s="81"/>
    </row>
    <row r="320" spans="1:19" s="80" customFormat="1" ht="12.75" customHeight="1" x14ac:dyDescent="0.25">
      <c r="A320" s="187"/>
      <c r="B320" s="189"/>
      <c r="C320" s="46">
        <v>2021</v>
      </c>
      <c r="D320" s="25">
        <f t="shared" si="138"/>
        <v>1530</v>
      </c>
      <c r="E320" s="25">
        <f t="shared" si="137"/>
        <v>0</v>
      </c>
      <c r="F320" s="25">
        <f t="shared" si="137"/>
        <v>0</v>
      </c>
      <c r="G320" s="25">
        <f t="shared" si="137"/>
        <v>1530</v>
      </c>
      <c r="H320" s="25">
        <f t="shared" si="137"/>
        <v>0</v>
      </c>
      <c r="I320" s="4">
        <v>1</v>
      </c>
      <c r="J320" s="6"/>
      <c r="K320" s="6"/>
      <c r="L320" s="41" t="s">
        <v>85</v>
      </c>
      <c r="N320" s="81"/>
      <c r="O320" s="81"/>
      <c r="P320" s="81"/>
      <c r="Q320" s="81"/>
      <c r="R320" s="81"/>
      <c r="S320" s="81"/>
    </row>
    <row r="321" spans="1:19" s="80" customFormat="1" ht="12.75" customHeight="1" x14ac:dyDescent="0.25">
      <c r="A321" s="187"/>
      <c r="B321" s="189"/>
      <c r="C321" s="46">
        <v>2022</v>
      </c>
      <c r="D321" s="25">
        <f t="shared" si="138"/>
        <v>1745</v>
      </c>
      <c r="E321" s="25">
        <f t="shared" si="137"/>
        <v>0</v>
      </c>
      <c r="F321" s="25">
        <f t="shared" si="137"/>
        <v>0</v>
      </c>
      <c r="G321" s="25">
        <f t="shared" si="137"/>
        <v>1745</v>
      </c>
      <c r="H321" s="25">
        <f t="shared" si="137"/>
        <v>0</v>
      </c>
      <c r="I321" s="4">
        <v>1</v>
      </c>
      <c r="J321" s="6"/>
      <c r="K321" s="6"/>
      <c r="L321" s="41" t="s">
        <v>85</v>
      </c>
      <c r="N321" s="81"/>
      <c r="O321" s="81"/>
      <c r="P321" s="81"/>
      <c r="Q321" s="81"/>
      <c r="R321" s="81"/>
      <c r="S321" s="81"/>
    </row>
    <row r="322" spans="1:19" s="80" customFormat="1" ht="12.75" customHeight="1" x14ac:dyDescent="0.25">
      <c r="A322" s="187"/>
      <c r="B322" s="189"/>
      <c r="C322" s="46" t="s">
        <v>8</v>
      </c>
      <c r="D322" s="25">
        <f t="shared" si="138"/>
        <v>13120</v>
      </c>
      <c r="E322" s="25">
        <f t="shared" si="137"/>
        <v>0</v>
      </c>
      <c r="F322" s="25">
        <f t="shared" si="137"/>
        <v>0</v>
      </c>
      <c r="G322" s="25">
        <f t="shared" si="137"/>
        <v>13120</v>
      </c>
      <c r="H322" s="25">
        <f t="shared" si="137"/>
        <v>0</v>
      </c>
      <c r="I322" s="4">
        <v>1</v>
      </c>
      <c r="J322" s="6"/>
      <c r="K322" s="6"/>
      <c r="L322" s="41" t="s">
        <v>85</v>
      </c>
      <c r="N322" s="81"/>
      <c r="O322" s="81"/>
      <c r="P322" s="81"/>
      <c r="Q322" s="81"/>
      <c r="R322" s="81"/>
      <c r="S322" s="81"/>
    </row>
    <row r="323" spans="1:19" s="80" customFormat="1" ht="14.25" customHeight="1" x14ac:dyDescent="0.25">
      <c r="A323" s="187"/>
      <c r="B323" s="190"/>
      <c r="C323" s="10" t="s">
        <v>21</v>
      </c>
      <c r="D323" s="26">
        <f>SUM(D316:D322)</f>
        <v>21355</v>
      </c>
      <c r="E323" s="26">
        <f t="shared" ref="E323:H323" si="139">SUM(E316:E322)</f>
        <v>0</v>
      </c>
      <c r="F323" s="26">
        <f t="shared" si="139"/>
        <v>0</v>
      </c>
      <c r="G323" s="26">
        <f t="shared" si="139"/>
        <v>21355</v>
      </c>
      <c r="H323" s="26">
        <f t="shared" si="139"/>
        <v>0</v>
      </c>
      <c r="I323" s="11">
        <v>1</v>
      </c>
      <c r="J323" s="12"/>
      <c r="K323" s="12"/>
      <c r="L323" s="41" t="s">
        <v>85</v>
      </c>
      <c r="N323" s="81"/>
      <c r="O323" s="81"/>
      <c r="P323" s="81"/>
      <c r="Q323" s="81"/>
      <c r="R323" s="81"/>
      <c r="S323" s="81"/>
    </row>
    <row r="324" spans="1:19" s="80" customFormat="1" ht="12.75" customHeight="1" x14ac:dyDescent="0.25">
      <c r="A324" s="201" t="s">
        <v>86</v>
      </c>
      <c r="B324" s="202" t="s">
        <v>203</v>
      </c>
      <c r="C324" s="42">
        <v>2017</v>
      </c>
      <c r="D324" s="27">
        <f>SUM(E324:H324)</f>
        <v>770</v>
      </c>
      <c r="E324" s="28">
        <f>E332+E340</f>
        <v>0</v>
      </c>
      <c r="F324" s="28">
        <f t="shared" ref="F324:H324" si="140">F332+F340</f>
        <v>0</v>
      </c>
      <c r="G324" s="28">
        <f t="shared" si="140"/>
        <v>770</v>
      </c>
      <c r="H324" s="28">
        <f t="shared" si="140"/>
        <v>0</v>
      </c>
      <c r="I324" s="18">
        <v>1</v>
      </c>
      <c r="J324" s="20"/>
      <c r="K324" s="20"/>
      <c r="L324" s="19" t="s">
        <v>11</v>
      </c>
      <c r="N324" s="81"/>
      <c r="O324" s="81"/>
      <c r="P324" s="81"/>
      <c r="Q324" s="81"/>
      <c r="R324" s="81"/>
      <c r="S324" s="81"/>
    </row>
    <row r="325" spans="1:19" s="80" customFormat="1" ht="12.75" customHeight="1" x14ac:dyDescent="0.25">
      <c r="A325" s="201"/>
      <c r="B325" s="203"/>
      <c r="C325" s="42">
        <v>2018</v>
      </c>
      <c r="D325" s="27">
        <f t="shared" ref="D325:D330" si="141">SUM(E325:H325)</f>
        <v>485</v>
      </c>
      <c r="E325" s="28">
        <f t="shared" ref="E325:H330" si="142">E333+E341</f>
        <v>0</v>
      </c>
      <c r="F325" s="28">
        <f t="shared" si="142"/>
        <v>0</v>
      </c>
      <c r="G325" s="28">
        <f t="shared" si="142"/>
        <v>485</v>
      </c>
      <c r="H325" s="28">
        <f t="shared" si="142"/>
        <v>0</v>
      </c>
      <c r="I325" s="18">
        <v>1</v>
      </c>
      <c r="J325" s="20"/>
      <c r="K325" s="20"/>
      <c r="L325" s="19" t="s">
        <v>11</v>
      </c>
      <c r="N325" s="81"/>
      <c r="O325" s="81"/>
      <c r="P325" s="81"/>
      <c r="Q325" s="81"/>
      <c r="R325" s="81"/>
      <c r="S325" s="81"/>
    </row>
    <row r="326" spans="1:19" s="80" customFormat="1" ht="12.75" customHeight="1" x14ac:dyDescent="0.25">
      <c r="A326" s="201"/>
      <c r="B326" s="203"/>
      <c r="C326" s="42">
        <v>2019</v>
      </c>
      <c r="D326" s="27">
        <f t="shared" si="141"/>
        <v>500</v>
      </c>
      <c r="E326" s="28">
        <f t="shared" si="142"/>
        <v>0</v>
      </c>
      <c r="F326" s="28">
        <f t="shared" si="142"/>
        <v>0</v>
      </c>
      <c r="G326" s="28">
        <f t="shared" si="142"/>
        <v>500</v>
      </c>
      <c r="H326" s="28">
        <f t="shared" si="142"/>
        <v>0</v>
      </c>
      <c r="I326" s="18">
        <v>1</v>
      </c>
      <c r="J326" s="20"/>
      <c r="K326" s="20"/>
      <c r="L326" s="19" t="s">
        <v>11</v>
      </c>
      <c r="N326" s="81"/>
      <c r="O326" s="81"/>
      <c r="P326" s="81"/>
      <c r="Q326" s="81"/>
      <c r="R326" s="81"/>
      <c r="S326" s="81"/>
    </row>
    <row r="327" spans="1:19" s="80" customFormat="1" ht="12.75" customHeight="1" x14ac:dyDescent="0.25">
      <c r="A327" s="201"/>
      <c r="B327" s="203"/>
      <c r="C327" s="42">
        <v>2020</v>
      </c>
      <c r="D327" s="27">
        <f t="shared" si="141"/>
        <v>515</v>
      </c>
      <c r="E327" s="28">
        <f t="shared" si="142"/>
        <v>0</v>
      </c>
      <c r="F327" s="28">
        <f t="shared" si="142"/>
        <v>0</v>
      </c>
      <c r="G327" s="28">
        <f t="shared" si="142"/>
        <v>515</v>
      </c>
      <c r="H327" s="28">
        <f t="shared" si="142"/>
        <v>0</v>
      </c>
      <c r="I327" s="18">
        <v>1</v>
      </c>
      <c r="J327" s="20"/>
      <c r="K327" s="20"/>
      <c r="L327" s="19" t="s">
        <v>11</v>
      </c>
      <c r="N327" s="81"/>
      <c r="O327" s="81"/>
      <c r="P327" s="81"/>
      <c r="Q327" s="81"/>
      <c r="R327" s="81"/>
      <c r="S327" s="81"/>
    </row>
    <row r="328" spans="1:19" s="80" customFormat="1" ht="12.75" customHeight="1" x14ac:dyDescent="0.25">
      <c r="A328" s="201"/>
      <c r="B328" s="203"/>
      <c r="C328" s="42">
        <v>2021</v>
      </c>
      <c r="D328" s="27">
        <f t="shared" si="141"/>
        <v>530</v>
      </c>
      <c r="E328" s="28">
        <f t="shared" si="142"/>
        <v>0</v>
      </c>
      <c r="F328" s="28">
        <f t="shared" si="142"/>
        <v>0</v>
      </c>
      <c r="G328" s="28">
        <f t="shared" si="142"/>
        <v>530</v>
      </c>
      <c r="H328" s="28">
        <f t="shared" si="142"/>
        <v>0</v>
      </c>
      <c r="I328" s="18">
        <v>1</v>
      </c>
      <c r="J328" s="20"/>
      <c r="K328" s="20"/>
      <c r="L328" s="19" t="s">
        <v>11</v>
      </c>
      <c r="N328" s="81"/>
      <c r="O328" s="81"/>
      <c r="P328" s="81"/>
      <c r="Q328" s="81"/>
      <c r="R328" s="81"/>
      <c r="S328" s="81"/>
    </row>
    <row r="329" spans="1:19" s="80" customFormat="1" ht="12.75" customHeight="1" x14ac:dyDescent="0.25">
      <c r="A329" s="201"/>
      <c r="B329" s="203"/>
      <c r="C329" s="42">
        <v>2022</v>
      </c>
      <c r="D329" s="27">
        <f t="shared" si="141"/>
        <v>545</v>
      </c>
      <c r="E329" s="28">
        <f t="shared" si="142"/>
        <v>0</v>
      </c>
      <c r="F329" s="28">
        <f t="shared" si="142"/>
        <v>0</v>
      </c>
      <c r="G329" s="28">
        <f t="shared" si="142"/>
        <v>545</v>
      </c>
      <c r="H329" s="28">
        <f t="shared" si="142"/>
        <v>0</v>
      </c>
      <c r="I329" s="18">
        <v>1</v>
      </c>
      <c r="J329" s="20"/>
      <c r="K329" s="20"/>
      <c r="L329" s="19" t="s">
        <v>11</v>
      </c>
      <c r="N329" s="81"/>
      <c r="O329" s="81"/>
      <c r="P329" s="81"/>
      <c r="Q329" s="81"/>
      <c r="R329" s="81"/>
      <c r="S329" s="81"/>
    </row>
    <row r="330" spans="1:19" s="80" customFormat="1" ht="12.75" customHeight="1" x14ac:dyDescent="0.25">
      <c r="A330" s="201"/>
      <c r="B330" s="203"/>
      <c r="C330" s="42" t="s">
        <v>8</v>
      </c>
      <c r="D330" s="27">
        <f t="shared" si="141"/>
        <v>4720</v>
      </c>
      <c r="E330" s="28">
        <f t="shared" si="142"/>
        <v>0</v>
      </c>
      <c r="F330" s="28">
        <f t="shared" si="142"/>
        <v>0</v>
      </c>
      <c r="G330" s="28">
        <f t="shared" si="142"/>
        <v>4720</v>
      </c>
      <c r="H330" s="28">
        <f t="shared" si="142"/>
        <v>0</v>
      </c>
      <c r="I330" s="18">
        <v>1</v>
      </c>
      <c r="J330" s="20"/>
      <c r="K330" s="20"/>
      <c r="L330" s="19" t="s">
        <v>11</v>
      </c>
      <c r="N330" s="81"/>
      <c r="O330" s="81"/>
      <c r="P330" s="81"/>
      <c r="Q330" s="81"/>
      <c r="R330" s="81"/>
      <c r="S330" s="81"/>
    </row>
    <row r="331" spans="1:19" s="80" customFormat="1" ht="14.25" customHeight="1" x14ac:dyDescent="0.25">
      <c r="A331" s="201"/>
      <c r="B331" s="204"/>
      <c r="C331" s="21" t="s">
        <v>21</v>
      </c>
      <c r="D331" s="29">
        <f>SUM(D324:D330)</f>
        <v>8065</v>
      </c>
      <c r="E331" s="29">
        <f>SUM(E324:E330)</f>
        <v>0</v>
      </c>
      <c r="F331" s="29">
        <f t="shared" ref="F331:H331" si="143">SUM(F324:F330)</f>
        <v>0</v>
      </c>
      <c r="G331" s="29">
        <f t="shared" si="143"/>
        <v>8065</v>
      </c>
      <c r="H331" s="29">
        <f t="shared" si="143"/>
        <v>0</v>
      </c>
      <c r="I331" s="22">
        <v>1</v>
      </c>
      <c r="J331" s="23"/>
      <c r="K331" s="23"/>
      <c r="L331" s="21" t="s">
        <v>11</v>
      </c>
      <c r="N331" s="81"/>
      <c r="O331" s="81"/>
      <c r="P331" s="81"/>
      <c r="Q331" s="81"/>
      <c r="R331" s="81"/>
      <c r="S331" s="81"/>
    </row>
    <row r="332" spans="1:19" s="80" customFormat="1" ht="12.75" customHeight="1" x14ac:dyDescent="0.25">
      <c r="A332" s="191" t="s">
        <v>87</v>
      </c>
      <c r="B332" s="192" t="s">
        <v>248</v>
      </c>
      <c r="C332" s="85">
        <v>2017</v>
      </c>
      <c r="D332" s="50">
        <f>SUM(E332:H332)</f>
        <v>300</v>
      </c>
      <c r="E332" s="50">
        <v>0</v>
      </c>
      <c r="F332" s="50">
        <v>0</v>
      </c>
      <c r="G332" s="50">
        <v>300</v>
      </c>
      <c r="H332" s="50">
        <v>0</v>
      </c>
      <c r="I332" s="51">
        <v>1</v>
      </c>
      <c r="J332" s="52"/>
      <c r="K332" s="52"/>
      <c r="L332" s="53" t="s">
        <v>81</v>
      </c>
      <c r="N332" s="81"/>
      <c r="O332" s="81"/>
      <c r="P332" s="81"/>
      <c r="Q332" s="81"/>
      <c r="R332" s="81"/>
      <c r="S332" s="81"/>
    </row>
    <row r="333" spans="1:19" s="80" customFormat="1" ht="12.75" customHeight="1" x14ac:dyDescent="0.25">
      <c r="A333" s="191"/>
      <c r="B333" s="192"/>
      <c r="C333" s="85">
        <v>2018</v>
      </c>
      <c r="D333" s="50">
        <f t="shared" ref="D333:D338" si="144">SUM(E333:H333)</f>
        <v>365</v>
      </c>
      <c r="E333" s="50">
        <v>0</v>
      </c>
      <c r="F333" s="50">
        <v>0</v>
      </c>
      <c r="G333" s="50">
        <v>365</v>
      </c>
      <c r="H333" s="50">
        <v>0</v>
      </c>
      <c r="I333" s="51">
        <v>1</v>
      </c>
      <c r="J333" s="52"/>
      <c r="K333" s="52"/>
      <c r="L333" s="53" t="s">
        <v>81</v>
      </c>
      <c r="N333" s="81"/>
      <c r="O333" s="81"/>
      <c r="P333" s="81"/>
      <c r="Q333" s="81"/>
      <c r="R333" s="81"/>
      <c r="S333" s="81"/>
    </row>
    <row r="334" spans="1:19" s="80" customFormat="1" ht="12.75" customHeight="1" x14ac:dyDescent="0.25">
      <c r="A334" s="191"/>
      <c r="B334" s="192"/>
      <c r="C334" s="85">
        <v>2019</v>
      </c>
      <c r="D334" s="50">
        <f t="shared" si="144"/>
        <v>370</v>
      </c>
      <c r="E334" s="50">
        <v>0</v>
      </c>
      <c r="F334" s="50">
        <v>0</v>
      </c>
      <c r="G334" s="50">
        <v>370</v>
      </c>
      <c r="H334" s="50">
        <v>0</v>
      </c>
      <c r="I334" s="51">
        <v>1</v>
      </c>
      <c r="J334" s="52"/>
      <c r="K334" s="52"/>
      <c r="L334" s="53" t="s">
        <v>81</v>
      </c>
      <c r="N334" s="81"/>
      <c r="O334" s="81"/>
      <c r="P334" s="81"/>
      <c r="Q334" s="81"/>
      <c r="R334" s="81"/>
      <c r="S334" s="81"/>
    </row>
    <row r="335" spans="1:19" s="80" customFormat="1" ht="12.75" customHeight="1" x14ac:dyDescent="0.25">
      <c r="A335" s="191"/>
      <c r="B335" s="192"/>
      <c r="C335" s="85">
        <v>2020</v>
      </c>
      <c r="D335" s="50">
        <f t="shared" si="144"/>
        <v>375</v>
      </c>
      <c r="E335" s="50">
        <v>0</v>
      </c>
      <c r="F335" s="50">
        <v>0</v>
      </c>
      <c r="G335" s="50">
        <v>375</v>
      </c>
      <c r="H335" s="50">
        <v>0</v>
      </c>
      <c r="I335" s="51">
        <v>1</v>
      </c>
      <c r="J335" s="52"/>
      <c r="K335" s="52"/>
      <c r="L335" s="53" t="s">
        <v>81</v>
      </c>
      <c r="N335" s="81"/>
      <c r="O335" s="81"/>
      <c r="P335" s="81"/>
      <c r="Q335" s="81"/>
      <c r="R335" s="81"/>
      <c r="S335" s="81"/>
    </row>
    <row r="336" spans="1:19" s="80" customFormat="1" ht="12.75" customHeight="1" x14ac:dyDescent="0.25">
      <c r="A336" s="191"/>
      <c r="B336" s="192"/>
      <c r="C336" s="85">
        <v>2021</v>
      </c>
      <c r="D336" s="50">
        <f t="shared" si="144"/>
        <v>380</v>
      </c>
      <c r="E336" s="50">
        <v>0</v>
      </c>
      <c r="F336" s="50">
        <v>0</v>
      </c>
      <c r="G336" s="50">
        <v>380</v>
      </c>
      <c r="H336" s="50">
        <v>0</v>
      </c>
      <c r="I336" s="51">
        <v>1</v>
      </c>
      <c r="J336" s="52"/>
      <c r="K336" s="52"/>
      <c r="L336" s="53" t="s">
        <v>81</v>
      </c>
      <c r="N336" s="81"/>
      <c r="O336" s="81"/>
      <c r="P336" s="81"/>
      <c r="Q336" s="81"/>
      <c r="R336" s="81"/>
      <c r="S336" s="81"/>
    </row>
    <row r="337" spans="1:19" s="80" customFormat="1" ht="12.75" customHeight="1" x14ac:dyDescent="0.25">
      <c r="A337" s="191"/>
      <c r="B337" s="192"/>
      <c r="C337" s="85">
        <v>2022</v>
      </c>
      <c r="D337" s="50">
        <f t="shared" si="144"/>
        <v>385</v>
      </c>
      <c r="E337" s="50">
        <v>0</v>
      </c>
      <c r="F337" s="50">
        <v>0</v>
      </c>
      <c r="G337" s="50">
        <v>385</v>
      </c>
      <c r="H337" s="50">
        <v>0</v>
      </c>
      <c r="I337" s="51">
        <v>1</v>
      </c>
      <c r="J337" s="52"/>
      <c r="K337" s="52"/>
      <c r="L337" s="53" t="s">
        <v>81</v>
      </c>
      <c r="N337" s="81"/>
      <c r="O337" s="81"/>
      <c r="P337" s="81"/>
      <c r="Q337" s="81"/>
      <c r="R337" s="81"/>
      <c r="S337" s="81"/>
    </row>
    <row r="338" spans="1:19" s="80" customFormat="1" ht="12.75" customHeight="1" x14ac:dyDescent="0.25">
      <c r="A338" s="191"/>
      <c r="B338" s="192"/>
      <c r="C338" s="85" t="s">
        <v>8</v>
      </c>
      <c r="D338" s="50">
        <f t="shared" si="144"/>
        <v>3120</v>
      </c>
      <c r="E338" s="50">
        <v>0</v>
      </c>
      <c r="F338" s="50">
        <v>0</v>
      </c>
      <c r="G338" s="50">
        <v>3120</v>
      </c>
      <c r="H338" s="50">
        <v>0</v>
      </c>
      <c r="I338" s="51">
        <v>1</v>
      </c>
      <c r="J338" s="52"/>
      <c r="K338" s="52"/>
      <c r="L338" s="53" t="s">
        <v>81</v>
      </c>
      <c r="N338" s="81"/>
      <c r="O338" s="81"/>
      <c r="P338" s="81"/>
      <c r="Q338" s="81"/>
      <c r="R338" s="81"/>
      <c r="S338" s="81"/>
    </row>
    <row r="339" spans="1:19" s="80" customFormat="1" ht="14.25" customHeight="1" x14ac:dyDescent="0.25">
      <c r="A339" s="191"/>
      <c r="B339" s="192"/>
      <c r="C339" s="54" t="s">
        <v>21</v>
      </c>
      <c r="D339" s="55">
        <f>SUM(D332:D338)</f>
        <v>5295</v>
      </c>
      <c r="E339" s="55">
        <f t="shared" ref="E339:F339" si="145">SUM(E332:E338)</f>
        <v>0</v>
      </c>
      <c r="F339" s="55">
        <f t="shared" si="145"/>
        <v>0</v>
      </c>
      <c r="G339" s="55">
        <f>SUM(G332:G338)</f>
        <v>5295</v>
      </c>
      <c r="H339" s="55">
        <f t="shared" ref="H339" si="146">SUM(H332:H338)</f>
        <v>0</v>
      </c>
      <c r="I339" s="56">
        <v>1</v>
      </c>
      <c r="J339" s="57"/>
      <c r="K339" s="57"/>
      <c r="L339" s="53" t="s">
        <v>81</v>
      </c>
      <c r="N339" s="81"/>
      <c r="O339" s="81"/>
      <c r="P339" s="81"/>
      <c r="Q339" s="81"/>
      <c r="R339" s="81"/>
      <c r="S339" s="81"/>
    </row>
    <row r="340" spans="1:19" s="80" customFormat="1" ht="12.75" customHeight="1" x14ac:dyDescent="0.25">
      <c r="A340" s="191" t="s">
        <v>88</v>
      </c>
      <c r="B340" s="192" t="s">
        <v>239</v>
      </c>
      <c r="C340" s="85">
        <v>2017</v>
      </c>
      <c r="D340" s="50">
        <f>SUM(E340:H340)</f>
        <v>470</v>
      </c>
      <c r="E340" s="50">
        <v>0</v>
      </c>
      <c r="F340" s="50">
        <v>0</v>
      </c>
      <c r="G340" s="50">
        <v>470</v>
      </c>
      <c r="H340" s="50">
        <v>0</v>
      </c>
      <c r="I340" s="51">
        <v>1</v>
      </c>
      <c r="J340" s="52"/>
      <c r="K340" s="52"/>
      <c r="L340" s="53" t="s">
        <v>81</v>
      </c>
      <c r="N340" s="81"/>
      <c r="O340" s="81"/>
      <c r="P340" s="81"/>
      <c r="Q340" s="81"/>
      <c r="R340" s="81"/>
      <c r="S340" s="81"/>
    </row>
    <row r="341" spans="1:19" s="80" customFormat="1" ht="12.75" customHeight="1" x14ac:dyDescent="0.25">
      <c r="A341" s="191"/>
      <c r="B341" s="192"/>
      <c r="C341" s="85">
        <v>2018</v>
      </c>
      <c r="D341" s="50">
        <f t="shared" ref="D341:D346" si="147">SUM(E341:H341)</f>
        <v>120</v>
      </c>
      <c r="E341" s="50">
        <v>0</v>
      </c>
      <c r="F341" s="50">
        <v>0</v>
      </c>
      <c r="G341" s="50">
        <v>120</v>
      </c>
      <c r="H341" s="50">
        <v>0</v>
      </c>
      <c r="I341" s="51">
        <v>1</v>
      </c>
      <c r="J341" s="52"/>
      <c r="K341" s="52"/>
      <c r="L341" s="53" t="s">
        <v>81</v>
      </c>
      <c r="N341" s="81"/>
      <c r="O341" s="81"/>
      <c r="P341" s="81"/>
      <c r="Q341" s="81"/>
      <c r="R341" s="81"/>
      <c r="S341" s="81"/>
    </row>
    <row r="342" spans="1:19" s="80" customFormat="1" ht="12.75" customHeight="1" x14ac:dyDescent="0.25">
      <c r="A342" s="191"/>
      <c r="B342" s="192"/>
      <c r="C342" s="85">
        <v>2019</v>
      </c>
      <c r="D342" s="50">
        <f t="shared" si="147"/>
        <v>130</v>
      </c>
      <c r="E342" s="50">
        <v>0</v>
      </c>
      <c r="F342" s="50">
        <v>0</v>
      </c>
      <c r="G342" s="50">
        <v>130</v>
      </c>
      <c r="H342" s="50">
        <v>0</v>
      </c>
      <c r="I342" s="51">
        <v>1</v>
      </c>
      <c r="J342" s="52"/>
      <c r="K342" s="52"/>
      <c r="L342" s="53" t="s">
        <v>81</v>
      </c>
      <c r="N342" s="81"/>
      <c r="O342" s="81"/>
      <c r="P342" s="81"/>
      <c r="Q342" s="81"/>
      <c r="R342" s="81"/>
      <c r="S342" s="81"/>
    </row>
    <row r="343" spans="1:19" s="80" customFormat="1" ht="12.75" customHeight="1" x14ac:dyDescent="0.25">
      <c r="A343" s="191"/>
      <c r="B343" s="192"/>
      <c r="C343" s="85">
        <v>2020</v>
      </c>
      <c r="D343" s="50">
        <f t="shared" si="147"/>
        <v>140</v>
      </c>
      <c r="E343" s="50">
        <v>0</v>
      </c>
      <c r="F343" s="50">
        <v>0</v>
      </c>
      <c r="G343" s="50">
        <v>140</v>
      </c>
      <c r="H343" s="50">
        <v>0</v>
      </c>
      <c r="I343" s="51">
        <v>1</v>
      </c>
      <c r="J343" s="52"/>
      <c r="K343" s="52"/>
      <c r="L343" s="53" t="s">
        <v>81</v>
      </c>
      <c r="N343" s="81"/>
      <c r="O343" s="81"/>
      <c r="P343" s="81"/>
      <c r="Q343" s="81"/>
      <c r="R343" s="81"/>
      <c r="S343" s="81"/>
    </row>
    <row r="344" spans="1:19" s="80" customFormat="1" ht="12.75" customHeight="1" x14ac:dyDescent="0.25">
      <c r="A344" s="191"/>
      <c r="B344" s="192"/>
      <c r="C344" s="85">
        <v>2021</v>
      </c>
      <c r="D344" s="50">
        <f t="shared" si="147"/>
        <v>150</v>
      </c>
      <c r="E344" s="50">
        <v>0</v>
      </c>
      <c r="F344" s="50">
        <v>0</v>
      </c>
      <c r="G344" s="50">
        <v>150</v>
      </c>
      <c r="H344" s="50">
        <v>0</v>
      </c>
      <c r="I344" s="51">
        <v>1</v>
      </c>
      <c r="J344" s="52"/>
      <c r="K344" s="52"/>
      <c r="L344" s="53" t="s">
        <v>81</v>
      </c>
      <c r="N344" s="81"/>
      <c r="O344" s="81"/>
      <c r="P344" s="81"/>
      <c r="Q344" s="81"/>
      <c r="R344" s="81"/>
      <c r="S344" s="81"/>
    </row>
    <row r="345" spans="1:19" s="80" customFormat="1" ht="12.75" customHeight="1" x14ac:dyDescent="0.25">
      <c r="A345" s="191"/>
      <c r="B345" s="192"/>
      <c r="C345" s="85">
        <v>2022</v>
      </c>
      <c r="D345" s="50">
        <f t="shared" si="147"/>
        <v>160</v>
      </c>
      <c r="E345" s="50">
        <v>0</v>
      </c>
      <c r="F345" s="50">
        <v>0</v>
      </c>
      <c r="G345" s="50">
        <v>160</v>
      </c>
      <c r="H345" s="50">
        <v>0</v>
      </c>
      <c r="I345" s="51">
        <v>1</v>
      </c>
      <c r="J345" s="52"/>
      <c r="K345" s="52"/>
      <c r="L345" s="53" t="s">
        <v>81</v>
      </c>
      <c r="N345" s="81"/>
      <c r="O345" s="81"/>
      <c r="P345" s="81"/>
      <c r="Q345" s="81"/>
      <c r="R345" s="81"/>
      <c r="S345" s="81"/>
    </row>
    <row r="346" spans="1:19" s="80" customFormat="1" ht="12.75" customHeight="1" x14ac:dyDescent="0.25">
      <c r="A346" s="191"/>
      <c r="B346" s="192"/>
      <c r="C346" s="85" t="s">
        <v>8</v>
      </c>
      <c r="D346" s="50">
        <f t="shared" si="147"/>
        <v>1600</v>
      </c>
      <c r="E346" s="50">
        <v>0</v>
      </c>
      <c r="F346" s="50">
        <v>0</v>
      </c>
      <c r="G346" s="50">
        <v>1600</v>
      </c>
      <c r="H346" s="50">
        <v>0</v>
      </c>
      <c r="I346" s="51">
        <v>1</v>
      </c>
      <c r="J346" s="52"/>
      <c r="K346" s="52"/>
      <c r="L346" s="53" t="s">
        <v>81</v>
      </c>
      <c r="N346" s="81"/>
      <c r="O346" s="81"/>
      <c r="P346" s="81"/>
      <c r="Q346" s="81"/>
      <c r="R346" s="81"/>
      <c r="S346" s="81"/>
    </row>
    <row r="347" spans="1:19" s="80" customFormat="1" ht="14.25" customHeight="1" x14ac:dyDescent="0.25">
      <c r="A347" s="191"/>
      <c r="B347" s="192"/>
      <c r="C347" s="54" t="s">
        <v>21</v>
      </c>
      <c r="D347" s="55">
        <f>SUM(D340:D346)</f>
        <v>2770</v>
      </c>
      <c r="E347" s="55">
        <f t="shared" ref="E347:F347" si="148">SUM(E340:E346)</f>
        <v>0</v>
      </c>
      <c r="F347" s="55">
        <f t="shared" si="148"/>
        <v>0</v>
      </c>
      <c r="G347" s="55">
        <f>SUM(G340:G346)</f>
        <v>2770</v>
      </c>
      <c r="H347" s="55">
        <f t="shared" ref="H347" si="149">SUM(H340:H346)</f>
        <v>0</v>
      </c>
      <c r="I347" s="56">
        <v>1</v>
      </c>
      <c r="J347" s="57"/>
      <c r="K347" s="57"/>
      <c r="L347" s="53" t="s">
        <v>81</v>
      </c>
      <c r="N347" s="81"/>
      <c r="O347" s="81"/>
      <c r="P347" s="81"/>
      <c r="Q347" s="81"/>
      <c r="R347" s="81"/>
      <c r="S347" s="81"/>
    </row>
    <row r="348" spans="1:19" ht="12.75" customHeight="1" x14ac:dyDescent="0.25">
      <c r="A348" s="201" t="s">
        <v>47</v>
      </c>
      <c r="B348" s="202" t="s">
        <v>204</v>
      </c>
      <c r="C348" s="42">
        <v>2017</v>
      </c>
      <c r="D348" s="27">
        <f>SUM(E348:H348)</f>
        <v>390</v>
      </c>
      <c r="E348" s="28">
        <f>E356+E364</f>
        <v>0</v>
      </c>
      <c r="F348" s="28">
        <f>F356+F364</f>
        <v>0</v>
      </c>
      <c r="G348" s="28">
        <f>G356+G364</f>
        <v>390</v>
      </c>
      <c r="H348" s="28">
        <f>H356+H364</f>
        <v>0</v>
      </c>
      <c r="I348" s="18">
        <v>1</v>
      </c>
      <c r="J348" s="20"/>
      <c r="K348" s="20"/>
      <c r="L348" s="19" t="s">
        <v>11</v>
      </c>
      <c r="N348" s="79"/>
      <c r="O348" s="79"/>
      <c r="P348" s="79"/>
      <c r="Q348" s="79"/>
      <c r="R348" s="79"/>
      <c r="S348" s="79"/>
    </row>
    <row r="349" spans="1:19" ht="12.75" customHeight="1" x14ac:dyDescent="0.25">
      <c r="A349" s="201"/>
      <c r="B349" s="203"/>
      <c r="C349" s="42">
        <v>2018</v>
      </c>
      <c r="D349" s="27">
        <f t="shared" ref="D349:D354" si="150">SUM(E349:H349)</f>
        <v>600</v>
      </c>
      <c r="E349" s="28">
        <f t="shared" ref="E349:H349" si="151">E357+E365</f>
        <v>0</v>
      </c>
      <c r="F349" s="28">
        <f t="shared" si="151"/>
        <v>0</v>
      </c>
      <c r="G349" s="28">
        <f t="shared" si="151"/>
        <v>600</v>
      </c>
      <c r="H349" s="28">
        <f t="shared" si="151"/>
        <v>0</v>
      </c>
      <c r="I349" s="18">
        <v>1</v>
      </c>
      <c r="J349" s="20"/>
      <c r="K349" s="20"/>
      <c r="L349" s="19" t="s">
        <v>11</v>
      </c>
      <c r="N349" s="79"/>
      <c r="O349" s="79"/>
      <c r="P349" s="79"/>
      <c r="Q349" s="79"/>
      <c r="R349" s="79"/>
      <c r="S349" s="79"/>
    </row>
    <row r="350" spans="1:19" ht="12.75" customHeight="1" x14ac:dyDescent="0.25">
      <c r="A350" s="201"/>
      <c r="B350" s="203"/>
      <c r="C350" s="42">
        <v>2019</v>
      </c>
      <c r="D350" s="27">
        <f t="shared" si="150"/>
        <v>800</v>
      </c>
      <c r="E350" s="28">
        <f t="shared" ref="E350:H350" si="152">E358+E366</f>
        <v>0</v>
      </c>
      <c r="F350" s="28">
        <f t="shared" si="152"/>
        <v>0</v>
      </c>
      <c r="G350" s="28">
        <f t="shared" si="152"/>
        <v>800</v>
      </c>
      <c r="H350" s="28">
        <f t="shared" si="152"/>
        <v>0</v>
      </c>
      <c r="I350" s="18">
        <v>1</v>
      </c>
      <c r="J350" s="20"/>
      <c r="K350" s="20"/>
      <c r="L350" s="19" t="s">
        <v>11</v>
      </c>
      <c r="N350" s="79"/>
      <c r="O350" s="79"/>
      <c r="P350" s="79"/>
      <c r="Q350" s="79"/>
      <c r="R350" s="79"/>
      <c r="S350" s="79"/>
    </row>
    <row r="351" spans="1:19" ht="12.75" customHeight="1" x14ac:dyDescent="0.25">
      <c r="A351" s="201"/>
      <c r="B351" s="203"/>
      <c r="C351" s="42">
        <v>2020</v>
      </c>
      <c r="D351" s="27">
        <f t="shared" si="150"/>
        <v>900</v>
      </c>
      <c r="E351" s="28">
        <f t="shared" ref="E351:H351" si="153">E359+E367</f>
        <v>0</v>
      </c>
      <c r="F351" s="28">
        <f t="shared" si="153"/>
        <v>0</v>
      </c>
      <c r="G351" s="28">
        <f t="shared" si="153"/>
        <v>900</v>
      </c>
      <c r="H351" s="28">
        <f t="shared" si="153"/>
        <v>0</v>
      </c>
      <c r="I351" s="18">
        <v>1</v>
      </c>
      <c r="J351" s="20"/>
      <c r="K351" s="20"/>
      <c r="L351" s="19" t="s">
        <v>11</v>
      </c>
      <c r="N351" s="79"/>
      <c r="O351" s="79"/>
      <c r="P351" s="79"/>
      <c r="Q351" s="79"/>
      <c r="R351" s="79"/>
      <c r="S351" s="79"/>
    </row>
    <row r="352" spans="1:19" ht="12.75" customHeight="1" x14ac:dyDescent="0.25">
      <c r="A352" s="201"/>
      <c r="B352" s="203"/>
      <c r="C352" s="42">
        <v>2021</v>
      </c>
      <c r="D352" s="27">
        <f t="shared" si="150"/>
        <v>1000</v>
      </c>
      <c r="E352" s="28">
        <f t="shared" ref="E352:H352" si="154">E360+E368</f>
        <v>0</v>
      </c>
      <c r="F352" s="28">
        <f t="shared" si="154"/>
        <v>0</v>
      </c>
      <c r="G352" s="28">
        <f t="shared" si="154"/>
        <v>1000</v>
      </c>
      <c r="H352" s="28">
        <f t="shared" si="154"/>
        <v>0</v>
      </c>
      <c r="I352" s="18">
        <v>1</v>
      </c>
      <c r="J352" s="20"/>
      <c r="K352" s="20"/>
      <c r="L352" s="19" t="s">
        <v>11</v>
      </c>
      <c r="N352" s="79"/>
      <c r="O352" s="79"/>
      <c r="P352" s="79"/>
      <c r="Q352" s="79"/>
      <c r="R352" s="79"/>
      <c r="S352" s="79"/>
    </row>
    <row r="353" spans="1:19" ht="12.75" customHeight="1" x14ac:dyDescent="0.25">
      <c r="A353" s="201"/>
      <c r="B353" s="203"/>
      <c r="C353" s="42">
        <v>2022</v>
      </c>
      <c r="D353" s="27">
        <f t="shared" si="150"/>
        <v>1200</v>
      </c>
      <c r="E353" s="28">
        <f t="shared" ref="E353:H353" si="155">E361+E369</f>
        <v>0</v>
      </c>
      <c r="F353" s="28">
        <f t="shared" si="155"/>
        <v>0</v>
      </c>
      <c r="G353" s="28">
        <f t="shared" si="155"/>
        <v>1200</v>
      </c>
      <c r="H353" s="28">
        <f t="shared" si="155"/>
        <v>0</v>
      </c>
      <c r="I353" s="18">
        <v>1</v>
      </c>
      <c r="J353" s="20"/>
      <c r="K353" s="20"/>
      <c r="L353" s="19" t="s">
        <v>11</v>
      </c>
      <c r="N353" s="79"/>
      <c r="O353" s="79"/>
      <c r="P353" s="79"/>
      <c r="Q353" s="79"/>
      <c r="R353" s="79"/>
      <c r="S353" s="79"/>
    </row>
    <row r="354" spans="1:19" ht="12.75" customHeight="1" x14ac:dyDescent="0.25">
      <c r="A354" s="201"/>
      <c r="B354" s="203"/>
      <c r="C354" s="42" t="s">
        <v>8</v>
      </c>
      <c r="D354" s="27">
        <f t="shared" si="150"/>
        <v>8400</v>
      </c>
      <c r="E354" s="28">
        <f t="shared" ref="E354:H354" si="156">E362+E370</f>
        <v>0</v>
      </c>
      <c r="F354" s="28">
        <f t="shared" si="156"/>
        <v>0</v>
      </c>
      <c r="G354" s="28">
        <f t="shared" si="156"/>
        <v>8400</v>
      </c>
      <c r="H354" s="28">
        <f t="shared" si="156"/>
        <v>0</v>
      </c>
      <c r="I354" s="18">
        <v>1</v>
      </c>
      <c r="J354" s="20"/>
      <c r="K354" s="20"/>
      <c r="L354" s="19" t="s">
        <v>11</v>
      </c>
      <c r="N354" s="79"/>
      <c r="O354" s="79"/>
      <c r="P354" s="79"/>
      <c r="Q354" s="79"/>
      <c r="R354" s="79"/>
      <c r="S354" s="79"/>
    </row>
    <row r="355" spans="1:19" ht="14.25" customHeight="1" x14ac:dyDescent="0.25">
      <c r="A355" s="201"/>
      <c r="B355" s="204"/>
      <c r="C355" s="21" t="s">
        <v>21</v>
      </c>
      <c r="D355" s="29">
        <f>SUM(D348:D354)</f>
        <v>13290</v>
      </c>
      <c r="E355" s="29">
        <f t="shared" ref="E355:H355" si="157">SUM(E348:E354)</f>
        <v>0</v>
      </c>
      <c r="F355" s="29">
        <f t="shared" si="157"/>
        <v>0</v>
      </c>
      <c r="G355" s="29">
        <f t="shared" si="157"/>
        <v>13290</v>
      </c>
      <c r="H355" s="29">
        <f t="shared" si="157"/>
        <v>0</v>
      </c>
      <c r="I355" s="22">
        <v>1</v>
      </c>
      <c r="J355" s="23"/>
      <c r="K355" s="23"/>
      <c r="L355" s="21" t="s">
        <v>11</v>
      </c>
      <c r="N355" s="79"/>
      <c r="O355" s="79"/>
      <c r="P355" s="79"/>
      <c r="Q355" s="79"/>
      <c r="R355" s="79"/>
      <c r="S355" s="79"/>
    </row>
    <row r="356" spans="1:19" ht="12.75" customHeight="1" x14ac:dyDescent="0.25">
      <c r="A356" s="207" t="s">
        <v>48</v>
      </c>
      <c r="B356" s="212" t="s">
        <v>45</v>
      </c>
      <c r="C356" s="43">
        <v>2017</v>
      </c>
      <c r="D356" s="38">
        <f>SUM(E356:H356)</f>
        <v>260</v>
      </c>
      <c r="E356" s="40"/>
      <c r="F356" s="38">
        <v>0</v>
      </c>
      <c r="G356" s="40">
        <v>260</v>
      </c>
      <c r="H356" s="38">
        <v>0</v>
      </c>
      <c r="I356" s="1">
        <v>1</v>
      </c>
      <c r="J356" s="3"/>
      <c r="K356" s="3"/>
      <c r="L356" s="2" t="s">
        <v>11</v>
      </c>
      <c r="N356" s="79"/>
      <c r="O356" s="79"/>
      <c r="P356" s="79"/>
      <c r="Q356" s="79"/>
      <c r="R356" s="79"/>
      <c r="S356" s="79"/>
    </row>
    <row r="357" spans="1:19" ht="12.75" customHeight="1" x14ac:dyDescent="0.25">
      <c r="A357" s="208"/>
      <c r="B357" s="213"/>
      <c r="C357" s="43">
        <v>2018</v>
      </c>
      <c r="D357" s="38">
        <f t="shared" ref="D357:D362" si="158">SUM(E357:H357)</f>
        <v>300</v>
      </c>
      <c r="E357" s="38"/>
      <c r="F357" s="38">
        <v>0</v>
      </c>
      <c r="G357" s="38">
        <v>300</v>
      </c>
      <c r="H357" s="38">
        <v>0</v>
      </c>
      <c r="I357" s="1">
        <v>1</v>
      </c>
      <c r="J357" s="3"/>
      <c r="K357" s="3"/>
      <c r="L357" s="2" t="s">
        <v>11</v>
      </c>
      <c r="N357" s="79"/>
      <c r="O357" s="79"/>
      <c r="P357" s="79"/>
      <c r="Q357" s="79"/>
      <c r="R357" s="79"/>
      <c r="S357" s="79"/>
    </row>
    <row r="358" spans="1:19" ht="12.75" customHeight="1" x14ac:dyDescent="0.25">
      <c r="A358" s="208"/>
      <c r="B358" s="213"/>
      <c r="C358" s="43">
        <v>2019</v>
      </c>
      <c r="D358" s="38">
        <f t="shared" si="158"/>
        <v>500</v>
      </c>
      <c r="E358" s="38"/>
      <c r="F358" s="38">
        <v>0</v>
      </c>
      <c r="G358" s="38">
        <v>500</v>
      </c>
      <c r="H358" s="38">
        <v>0</v>
      </c>
      <c r="I358" s="1">
        <v>1</v>
      </c>
      <c r="J358" s="3"/>
      <c r="K358" s="3"/>
      <c r="L358" s="2" t="s">
        <v>11</v>
      </c>
      <c r="N358" s="79"/>
      <c r="O358" s="79"/>
      <c r="P358" s="79"/>
      <c r="Q358" s="79"/>
      <c r="R358" s="79"/>
      <c r="S358" s="79"/>
    </row>
    <row r="359" spans="1:19" ht="12.75" customHeight="1" x14ac:dyDescent="0.25">
      <c r="A359" s="208"/>
      <c r="B359" s="213"/>
      <c r="C359" s="43">
        <v>2020</v>
      </c>
      <c r="D359" s="38">
        <f t="shared" si="158"/>
        <v>500</v>
      </c>
      <c r="E359" s="38"/>
      <c r="F359" s="38">
        <v>0</v>
      </c>
      <c r="G359" s="38">
        <v>500</v>
      </c>
      <c r="H359" s="38">
        <v>0</v>
      </c>
      <c r="I359" s="1">
        <v>1</v>
      </c>
      <c r="J359" s="3"/>
      <c r="K359" s="3"/>
      <c r="L359" s="2" t="s">
        <v>11</v>
      </c>
      <c r="N359" s="79"/>
      <c r="O359" s="79"/>
      <c r="P359" s="79"/>
      <c r="Q359" s="79"/>
      <c r="R359" s="79"/>
      <c r="S359" s="79"/>
    </row>
    <row r="360" spans="1:19" ht="12.75" customHeight="1" x14ac:dyDescent="0.25">
      <c r="A360" s="208"/>
      <c r="B360" s="213"/>
      <c r="C360" s="43">
        <v>2021</v>
      </c>
      <c r="D360" s="38">
        <f t="shared" si="158"/>
        <v>500</v>
      </c>
      <c r="E360" s="38"/>
      <c r="F360" s="38">
        <v>0</v>
      </c>
      <c r="G360" s="38">
        <v>500</v>
      </c>
      <c r="H360" s="38">
        <v>0</v>
      </c>
      <c r="I360" s="1">
        <v>1</v>
      </c>
      <c r="J360" s="3"/>
      <c r="K360" s="3"/>
      <c r="L360" s="2" t="s">
        <v>11</v>
      </c>
      <c r="N360" s="79"/>
      <c r="O360" s="79"/>
      <c r="P360" s="79"/>
      <c r="Q360" s="79"/>
      <c r="R360" s="79"/>
      <c r="S360" s="79"/>
    </row>
    <row r="361" spans="1:19" ht="12.75" customHeight="1" x14ac:dyDescent="0.25">
      <c r="A361" s="208"/>
      <c r="B361" s="213"/>
      <c r="C361" s="43">
        <v>2022</v>
      </c>
      <c r="D361" s="38">
        <f t="shared" si="158"/>
        <v>700</v>
      </c>
      <c r="E361" s="38"/>
      <c r="F361" s="38">
        <v>0</v>
      </c>
      <c r="G361" s="38">
        <v>700</v>
      </c>
      <c r="H361" s="38">
        <v>0</v>
      </c>
      <c r="I361" s="1">
        <v>1</v>
      </c>
      <c r="J361" s="3"/>
      <c r="K361" s="3"/>
      <c r="L361" s="2" t="s">
        <v>11</v>
      </c>
      <c r="N361" s="79"/>
      <c r="O361" s="79"/>
      <c r="P361" s="79"/>
      <c r="Q361" s="79"/>
      <c r="R361" s="79"/>
      <c r="S361" s="79"/>
    </row>
    <row r="362" spans="1:19" ht="12.75" customHeight="1" x14ac:dyDescent="0.25">
      <c r="A362" s="208"/>
      <c r="B362" s="213"/>
      <c r="C362" s="43" t="s">
        <v>8</v>
      </c>
      <c r="D362" s="38">
        <f t="shared" si="158"/>
        <v>4900</v>
      </c>
      <c r="E362" s="38"/>
      <c r="F362" s="38">
        <v>0</v>
      </c>
      <c r="G362" s="38">
        <v>4900</v>
      </c>
      <c r="H362" s="38">
        <v>0</v>
      </c>
      <c r="I362" s="1">
        <v>1</v>
      </c>
      <c r="J362" s="3"/>
      <c r="K362" s="3"/>
      <c r="L362" s="2" t="s">
        <v>11</v>
      </c>
      <c r="N362" s="79"/>
      <c r="O362" s="79"/>
      <c r="P362" s="79"/>
      <c r="Q362" s="79"/>
      <c r="R362" s="79"/>
      <c r="S362" s="79"/>
    </row>
    <row r="363" spans="1:19" ht="14.25" customHeight="1" x14ac:dyDescent="0.25">
      <c r="A363" s="209"/>
      <c r="B363" s="214"/>
      <c r="C363" s="7" t="s">
        <v>21</v>
      </c>
      <c r="D363" s="39">
        <f>SUM(D356:D362)</f>
        <v>7660</v>
      </c>
      <c r="E363" s="39">
        <f t="shared" ref="E363:H363" si="159">SUM(E356:E362)</f>
        <v>0</v>
      </c>
      <c r="F363" s="39">
        <f t="shared" si="159"/>
        <v>0</v>
      </c>
      <c r="G363" s="39">
        <f t="shared" si="159"/>
        <v>7660</v>
      </c>
      <c r="H363" s="39">
        <f t="shared" si="159"/>
        <v>0</v>
      </c>
      <c r="I363" s="8">
        <v>1</v>
      </c>
      <c r="J363" s="9"/>
      <c r="K363" s="9"/>
      <c r="L363" s="7" t="s">
        <v>11</v>
      </c>
      <c r="N363" s="79"/>
      <c r="O363" s="79"/>
      <c r="P363" s="79"/>
      <c r="Q363" s="79"/>
      <c r="R363" s="79"/>
      <c r="S363" s="79"/>
    </row>
    <row r="364" spans="1:19" ht="12.75" customHeight="1" x14ac:dyDescent="0.25">
      <c r="A364" s="210" t="s">
        <v>49</v>
      </c>
      <c r="B364" s="211" t="s">
        <v>46</v>
      </c>
      <c r="C364" s="43">
        <v>2017</v>
      </c>
      <c r="D364" s="38">
        <f>SUM(E364:H364)</f>
        <v>130</v>
      </c>
      <c r="E364" s="40"/>
      <c r="F364" s="38">
        <v>0</v>
      </c>
      <c r="G364" s="40">
        <v>130</v>
      </c>
      <c r="H364" s="38">
        <v>0</v>
      </c>
      <c r="I364" s="1">
        <v>1</v>
      </c>
      <c r="J364" s="3"/>
      <c r="K364" s="3"/>
      <c r="L364" s="2" t="s">
        <v>11</v>
      </c>
      <c r="N364" s="79"/>
      <c r="O364" s="79"/>
      <c r="P364" s="79"/>
      <c r="Q364" s="79"/>
      <c r="R364" s="79"/>
      <c r="S364" s="79"/>
    </row>
    <row r="365" spans="1:19" ht="12.75" customHeight="1" x14ac:dyDescent="0.25">
      <c r="A365" s="210"/>
      <c r="B365" s="211"/>
      <c r="C365" s="43">
        <v>2018</v>
      </c>
      <c r="D365" s="38">
        <f t="shared" ref="D365:D370" si="160">SUM(E365:H365)</f>
        <v>300</v>
      </c>
      <c r="E365" s="38"/>
      <c r="F365" s="38">
        <v>0</v>
      </c>
      <c r="G365" s="38">
        <v>300</v>
      </c>
      <c r="H365" s="38">
        <v>0</v>
      </c>
      <c r="I365" s="1">
        <v>1</v>
      </c>
      <c r="J365" s="3"/>
      <c r="K365" s="3"/>
      <c r="L365" s="2" t="s">
        <v>11</v>
      </c>
      <c r="N365" s="79"/>
      <c r="O365" s="79"/>
      <c r="P365" s="79"/>
      <c r="Q365" s="79"/>
      <c r="R365" s="79"/>
      <c r="S365" s="79"/>
    </row>
    <row r="366" spans="1:19" ht="12.75" customHeight="1" x14ac:dyDescent="0.25">
      <c r="A366" s="210"/>
      <c r="B366" s="211"/>
      <c r="C366" s="43">
        <v>2019</v>
      </c>
      <c r="D366" s="38">
        <f t="shared" si="160"/>
        <v>300</v>
      </c>
      <c r="E366" s="38"/>
      <c r="F366" s="38">
        <v>0</v>
      </c>
      <c r="G366" s="38">
        <v>300</v>
      </c>
      <c r="H366" s="38">
        <v>0</v>
      </c>
      <c r="I366" s="1">
        <v>1</v>
      </c>
      <c r="J366" s="3"/>
      <c r="K366" s="3"/>
      <c r="L366" s="2" t="s">
        <v>11</v>
      </c>
      <c r="N366" s="79"/>
      <c r="O366" s="79"/>
      <c r="P366" s="79"/>
      <c r="Q366" s="79"/>
      <c r="R366" s="79"/>
      <c r="S366" s="79"/>
    </row>
    <row r="367" spans="1:19" ht="12.75" customHeight="1" x14ac:dyDescent="0.25">
      <c r="A367" s="210"/>
      <c r="B367" s="211"/>
      <c r="C367" s="43">
        <v>2020</v>
      </c>
      <c r="D367" s="38">
        <f t="shared" si="160"/>
        <v>400</v>
      </c>
      <c r="E367" s="38"/>
      <c r="F367" s="38">
        <v>0</v>
      </c>
      <c r="G367" s="38">
        <v>400</v>
      </c>
      <c r="H367" s="38">
        <v>0</v>
      </c>
      <c r="I367" s="1">
        <v>1</v>
      </c>
      <c r="J367" s="3"/>
      <c r="K367" s="3"/>
      <c r="L367" s="2" t="s">
        <v>11</v>
      </c>
      <c r="N367" s="79"/>
      <c r="O367" s="79"/>
      <c r="P367" s="79"/>
      <c r="Q367" s="79"/>
      <c r="R367" s="79"/>
      <c r="S367" s="79"/>
    </row>
    <row r="368" spans="1:19" ht="12.75" customHeight="1" x14ac:dyDescent="0.25">
      <c r="A368" s="210"/>
      <c r="B368" s="211"/>
      <c r="C368" s="43">
        <v>2021</v>
      </c>
      <c r="D368" s="38">
        <f t="shared" si="160"/>
        <v>500</v>
      </c>
      <c r="E368" s="38"/>
      <c r="F368" s="38">
        <v>0</v>
      </c>
      <c r="G368" s="38">
        <v>500</v>
      </c>
      <c r="H368" s="38">
        <v>0</v>
      </c>
      <c r="I368" s="1">
        <v>1</v>
      </c>
      <c r="J368" s="3"/>
      <c r="K368" s="3"/>
      <c r="L368" s="2" t="s">
        <v>11</v>
      </c>
      <c r="N368" s="79"/>
      <c r="O368" s="79"/>
      <c r="P368" s="79"/>
      <c r="Q368" s="79"/>
      <c r="R368" s="79"/>
      <c r="S368" s="79"/>
    </row>
    <row r="369" spans="1:19" ht="12.75" customHeight="1" x14ac:dyDescent="0.25">
      <c r="A369" s="210"/>
      <c r="B369" s="211"/>
      <c r="C369" s="43">
        <v>2022</v>
      </c>
      <c r="D369" s="38">
        <f t="shared" si="160"/>
        <v>500</v>
      </c>
      <c r="E369" s="38"/>
      <c r="F369" s="38">
        <v>0</v>
      </c>
      <c r="G369" s="38">
        <v>500</v>
      </c>
      <c r="H369" s="38">
        <v>0</v>
      </c>
      <c r="I369" s="1">
        <v>1</v>
      </c>
      <c r="J369" s="3"/>
      <c r="K369" s="3"/>
      <c r="L369" s="2" t="s">
        <v>11</v>
      </c>
      <c r="N369" s="79"/>
      <c r="O369" s="79"/>
      <c r="P369" s="79"/>
      <c r="Q369" s="79"/>
      <c r="R369" s="79"/>
      <c r="S369" s="79"/>
    </row>
    <row r="370" spans="1:19" ht="12.75" customHeight="1" x14ac:dyDescent="0.25">
      <c r="A370" s="210"/>
      <c r="B370" s="211"/>
      <c r="C370" s="43" t="s">
        <v>8</v>
      </c>
      <c r="D370" s="38">
        <f t="shared" si="160"/>
        <v>3500</v>
      </c>
      <c r="E370" s="38"/>
      <c r="F370" s="38">
        <v>0</v>
      </c>
      <c r="G370" s="38">
        <v>3500</v>
      </c>
      <c r="H370" s="38">
        <v>0</v>
      </c>
      <c r="I370" s="1">
        <v>1</v>
      </c>
      <c r="J370" s="3"/>
      <c r="K370" s="3"/>
      <c r="L370" s="2" t="s">
        <v>11</v>
      </c>
      <c r="N370" s="79"/>
      <c r="O370" s="79"/>
      <c r="P370" s="79"/>
      <c r="Q370" s="79"/>
      <c r="R370" s="79"/>
      <c r="S370" s="79"/>
    </row>
    <row r="371" spans="1:19" ht="14.25" customHeight="1" x14ac:dyDescent="0.25">
      <c r="A371" s="210"/>
      <c r="B371" s="211"/>
      <c r="C371" s="7" t="s">
        <v>21</v>
      </c>
      <c r="D371" s="39">
        <f>SUM(D364:D370)</f>
        <v>5630</v>
      </c>
      <c r="E371" s="39">
        <f t="shared" ref="E371:H371" si="161">SUM(E364:E370)</f>
        <v>0</v>
      </c>
      <c r="F371" s="39">
        <f t="shared" si="161"/>
        <v>0</v>
      </c>
      <c r="G371" s="39">
        <f t="shared" si="161"/>
        <v>5630</v>
      </c>
      <c r="H371" s="39">
        <f t="shared" si="161"/>
        <v>0</v>
      </c>
      <c r="I371" s="8">
        <v>1</v>
      </c>
      <c r="J371" s="9"/>
      <c r="K371" s="9"/>
      <c r="L371" s="7" t="s">
        <v>11</v>
      </c>
      <c r="N371" s="79"/>
      <c r="O371" s="79"/>
      <c r="P371" s="79"/>
      <c r="Q371" s="79"/>
      <c r="R371" s="79"/>
      <c r="S371" s="79"/>
    </row>
    <row r="372" spans="1:19" ht="12.75" customHeight="1" x14ac:dyDescent="0.25">
      <c r="A372" s="197" t="s">
        <v>89</v>
      </c>
      <c r="B372" s="198" t="s">
        <v>205</v>
      </c>
      <c r="C372" s="58">
        <v>2017</v>
      </c>
      <c r="D372" s="59">
        <f>SUM(E372:H372)</f>
        <v>5951.7</v>
      </c>
      <c r="E372" s="59">
        <f t="shared" ref="E372:H378" si="162">E380+E412+E428</f>
        <v>0</v>
      </c>
      <c r="F372" s="59">
        <f t="shared" si="162"/>
        <v>724.5</v>
      </c>
      <c r="G372" s="59">
        <f t="shared" si="162"/>
        <v>5227.2</v>
      </c>
      <c r="H372" s="59">
        <f t="shared" si="162"/>
        <v>0</v>
      </c>
      <c r="I372" s="60">
        <v>1</v>
      </c>
      <c r="J372" s="58"/>
      <c r="K372" s="58"/>
      <c r="L372" s="66" t="s">
        <v>94</v>
      </c>
    </row>
    <row r="373" spans="1:19" ht="12.75" customHeight="1" x14ac:dyDescent="0.25">
      <c r="A373" s="197"/>
      <c r="B373" s="199"/>
      <c r="C373" s="58">
        <v>2018</v>
      </c>
      <c r="D373" s="59">
        <f t="shared" ref="D373:D378" si="163">SUM(E373:H373)</f>
        <v>4421.7</v>
      </c>
      <c r="E373" s="59">
        <f t="shared" si="162"/>
        <v>0</v>
      </c>
      <c r="F373" s="59">
        <f t="shared" si="162"/>
        <v>724.5</v>
      </c>
      <c r="G373" s="59">
        <f t="shared" si="162"/>
        <v>3697.2</v>
      </c>
      <c r="H373" s="59">
        <f t="shared" si="162"/>
        <v>0</v>
      </c>
      <c r="I373" s="60">
        <v>1</v>
      </c>
      <c r="J373" s="61"/>
      <c r="K373" s="61"/>
      <c r="L373" s="66" t="s">
        <v>94</v>
      </c>
      <c r="N373" s="79"/>
      <c r="O373" s="79"/>
      <c r="P373" s="79"/>
      <c r="Q373" s="79"/>
      <c r="R373" s="79"/>
      <c r="S373" s="79"/>
    </row>
    <row r="374" spans="1:19" ht="12.75" customHeight="1" x14ac:dyDescent="0.25">
      <c r="A374" s="197"/>
      <c r="B374" s="199"/>
      <c r="C374" s="58">
        <v>2019</v>
      </c>
      <c r="D374" s="59">
        <f t="shared" si="163"/>
        <v>5121.7</v>
      </c>
      <c r="E374" s="59">
        <f t="shared" si="162"/>
        <v>0</v>
      </c>
      <c r="F374" s="59">
        <f t="shared" si="162"/>
        <v>724.5</v>
      </c>
      <c r="G374" s="59">
        <f t="shared" si="162"/>
        <v>4397.2</v>
      </c>
      <c r="H374" s="59">
        <f t="shared" si="162"/>
        <v>0</v>
      </c>
      <c r="I374" s="60">
        <v>1</v>
      </c>
      <c r="J374" s="61"/>
      <c r="K374" s="61"/>
      <c r="L374" s="66" t="s">
        <v>94</v>
      </c>
    </row>
    <row r="375" spans="1:19" ht="12.75" customHeight="1" x14ac:dyDescent="0.25">
      <c r="A375" s="197"/>
      <c r="B375" s="199"/>
      <c r="C375" s="58">
        <v>2020</v>
      </c>
      <c r="D375" s="59">
        <f t="shared" si="163"/>
        <v>4721.7</v>
      </c>
      <c r="E375" s="59">
        <f t="shared" si="162"/>
        <v>0</v>
      </c>
      <c r="F375" s="59">
        <f t="shared" si="162"/>
        <v>724.5</v>
      </c>
      <c r="G375" s="59">
        <f t="shared" si="162"/>
        <v>3997.2</v>
      </c>
      <c r="H375" s="59">
        <f t="shared" si="162"/>
        <v>0</v>
      </c>
      <c r="I375" s="60">
        <v>1</v>
      </c>
      <c r="J375" s="61"/>
      <c r="K375" s="61"/>
      <c r="L375" s="66" t="s">
        <v>94</v>
      </c>
    </row>
    <row r="376" spans="1:19" ht="12.75" customHeight="1" x14ac:dyDescent="0.25">
      <c r="A376" s="197"/>
      <c r="B376" s="199"/>
      <c r="C376" s="58">
        <v>2021</v>
      </c>
      <c r="D376" s="59">
        <f t="shared" si="163"/>
        <v>4721.7</v>
      </c>
      <c r="E376" s="59">
        <f t="shared" si="162"/>
        <v>0</v>
      </c>
      <c r="F376" s="59">
        <f t="shared" si="162"/>
        <v>724.5</v>
      </c>
      <c r="G376" s="59">
        <f t="shared" si="162"/>
        <v>3997.2</v>
      </c>
      <c r="H376" s="59">
        <f t="shared" si="162"/>
        <v>0</v>
      </c>
      <c r="I376" s="60">
        <v>1</v>
      </c>
      <c r="J376" s="61"/>
      <c r="K376" s="61"/>
      <c r="L376" s="66" t="s">
        <v>94</v>
      </c>
    </row>
    <row r="377" spans="1:19" ht="12.75" customHeight="1" x14ac:dyDescent="0.25">
      <c r="A377" s="197"/>
      <c r="B377" s="199"/>
      <c r="C377" s="58">
        <v>2022</v>
      </c>
      <c r="D377" s="59">
        <f t="shared" si="163"/>
        <v>4721.7</v>
      </c>
      <c r="E377" s="59">
        <f t="shared" si="162"/>
        <v>0</v>
      </c>
      <c r="F377" s="59">
        <f t="shared" si="162"/>
        <v>724.5</v>
      </c>
      <c r="G377" s="59">
        <f t="shared" si="162"/>
        <v>3997.2</v>
      </c>
      <c r="H377" s="59">
        <f t="shared" si="162"/>
        <v>0</v>
      </c>
      <c r="I377" s="60">
        <v>1</v>
      </c>
      <c r="J377" s="61"/>
      <c r="K377" s="61"/>
      <c r="L377" s="66" t="s">
        <v>94</v>
      </c>
    </row>
    <row r="378" spans="1:19" ht="12.75" customHeight="1" x14ac:dyDescent="0.25">
      <c r="A378" s="197"/>
      <c r="B378" s="199"/>
      <c r="C378" s="58" t="s">
        <v>8</v>
      </c>
      <c r="D378" s="59">
        <f t="shared" si="163"/>
        <v>31579.200000000001</v>
      </c>
      <c r="E378" s="59">
        <f t="shared" si="162"/>
        <v>0</v>
      </c>
      <c r="F378" s="59">
        <f t="shared" si="162"/>
        <v>5796</v>
      </c>
      <c r="G378" s="59">
        <f t="shared" si="162"/>
        <v>25783.200000000001</v>
      </c>
      <c r="H378" s="59">
        <f t="shared" si="162"/>
        <v>0</v>
      </c>
      <c r="I378" s="60">
        <v>1</v>
      </c>
      <c r="J378" s="61"/>
      <c r="K378" s="61"/>
      <c r="L378" s="66" t="s">
        <v>94</v>
      </c>
    </row>
    <row r="379" spans="1:19" ht="14.25" customHeight="1" x14ac:dyDescent="0.25">
      <c r="A379" s="197"/>
      <c r="B379" s="200"/>
      <c r="C379" s="62" t="s">
        <v>21</v>
      </c>
      <c r="D379" s="63">
        <f>SUM(D372:D378)</f>
        <v>61239.4</v>
      </c>
      <c r="E379" s="63">
        <f t="shared" ref="E379:H379" si="164">SUM(E372:E378)</f>
        <v>0</v>
      </c>
      <c r="F379" s="63">
        <f t="shared" si="164"/>
        <v>10143</v>
      </c>
      <c r="G379" s="63">
        <f t="shared" si="164"/>
        <v>51096.4</v>
      </c>
      <c r="H379" s="63">
        <f t="shared" si="164"/>
        <v>0</v>
      </c>
      <c r="I379" s="64">
        <v>1</v>
      </c>
      <c r="J379" s="65"/>
      <c r="K379" s="65"/>
      <c r="L379" s="66" t="s">
        <v>94</v>
      </c>
    </row>
    <row r="380" spans="1:19" ht="12.75" customHeight="1" x14ac:dyDescent="0.25">
      <c r="A380" s="193" t="s">
        <v>90</v>
      </c>
      <c r="B380" s="194" t="s">
        <v>206</v>
      </c>
      <c r="C380" s="67">
        <v>2017</v>
      </c>
      <c r="D380" s="68">
        <f>SUM(E380:H380)</f>
        <v>3697.2</v>
      </c>
      <c r="E380" s="68">
        <f>E388+E396+E404</f>
        <v>0</v>
      </c>
      <c r="F380" s="68">
        <f t="shared" ref="F380:H380" si="165">F388+F396+F404</f>
        <v>0</v>
      </c>
      <c r="G380" s="68">
        <f t="shared" si="165"/>
        <v>3697.2</v>
      </c>
      <c r="H380" s="68">
        <f t="shared" si="165"/>
        <v>0</v>
      </c>
      <c r="I380" s="69">
        <v>1</v>
      </c>
      <c r="J380" s="70"/>
      <c r="K380" s="70"/>
      <c r="L380" s="75" t="s">
        <v>95</v>
      </c>
    </row>
    <row r="381" spans="1:19" ht="12.75" customHeight="1" x14ac:dyDescent="0.25">
      <c r="A381" s="193"/>
      <c r="B381" s="195"/>
      <c r="C381" s="67">
        <v>2018</v>
      </c>
      <c r="D381" s="68">
        <f t="shared" ref="D381:D386" si="166">SUM(E381:H381)</f>
        <v>3697.2</v>
      </c>
      <c r="E381" s="68">
        <f t="shared" ref="E381:H386" si="167">E389+E397+E405</f>
        <v>0</v>
      </c>
      <c r="F381" s="68">
        <f t="shared" si="167"/>
        <v>0</v>
      </c>
      <c r="G381" s="68">
        <f t="shared" si="167"/>
        <v>3697.2</v>
      </c>
      <c r="H381" s="68">
        <f t="shared" si="167"/>
        <v>0</v>
      </c>
      <c r="I381" s="69">
        <v>1</v>
      </c>
      <c r="J381" s="70"/>
      <c r="K381" s="70"/>
      <c r="L381" s="75" t="s">
        <v>95</v>
      </c>
    </row>
    <row r="382" spans="1:19" ht="12.75" customHeight="1" x14ac:dyDescent="0.25">
      <c r="A382" s="193"/>
      <c r="B382" s="195"/>
      <c r="C382" s="67">
        <v>2019</v>
      </c>
      <c r="D382" s="68">
        <f t="shared" si="166"/>
        <v>4397.2</v>
      </c>
      <c r="E382" s="68">
        <f t="shared" si="167"/>
        <v>0</v>
      </c>
      <c r="F382" s="68">
        <f t="shared" si="167"/>
        <v>0</v>
      </c>
      <c r="G382" s="68">
        <f t="shared" si="167"/>
        <v>4397.2</v>
      </c>
      <c r="H382" s="68">
        <f t="shared" si="167"/>
        <v>0</v>
      </c>
      <c r="I382" s="69">
        <v>1</v>
      </c>
      <c r="J382" s="70"/>
      <c r="K382" s="70"/>
      <c r="L382" s="75" t="s">
        <v>95</v>
      </c>
    </row>
    <row r="383" spans="1:19" ht="12.75" customHeight="1" x14ac:dyDescent="0.25">
      <c r="A383" s="193"/>
      <c r="B383" s="195"/>
      <c r="C383" s="67">
        <v>2020</v>
      </c>
      <c r="D383" s="68">
        <f t="shared" si="166"/>
        <v>3997.2</v>
      </c>
      <c r="E383" s="68">
        <f t="shared" si="167"/>
        <v>0</v>
      </c>
      <c r="F383" s="68">
        <f t="shared" si="167"/>
        <v>0</v>
      </c>
      <c r="G383" s="68">
        <f t="shared" si="167"/>
        <v>3997.2</v>
      </c>
      <c r="H383" s="68">
        <f t="shared" si="167"/>
        <v>0</v>
      </c>
      <c r="I383" s="69">
        <v>1</v>
      </c>
      <c r="J383" s="70"/>
      <c r="K383" s="70"/>
      <c r="L383" s="75" t="s">
        <v>95</v>
      </c>
    </row>
    <row r="384" spans="1:19" ht="12.75" customHeight="1" x14ac:dyDescent="0.25">
      <c r="A384" s="193"/>
      <c r="B384" s="195"/>
      <c r="C384" s="67">
        <v>2021</v>
      </c>
      <c r="D384" s="68">
        <f t="shared" si="166"/>
        <v>3997.2</v>
      </c>
      <c r="E384" s="68">
        <f t="shared" si="167"/>
        <v>0</v>
      </c>
      <c r="F384" s="68">
        <f t="shared" si="167"/>
        <v>0</v>
      </c>
      <c r="G384" s="68">
        <f t="shared" si="167"/>
        <v>3997.2</v>
      </c>
      <c r="H384" s="68">
        <f t="shared" si="167"/>
        <v>0</v>
      </c>
      <c r="I384" s="69">
        <v>1</v>
      </c>
      <c r="J384" s="70"/>
      <c r="K384" s="70"/>
      <c r="L384" s="75" t="s">
        <v>95</v>
      </c>
    </row>
    <row r="385" spans="1:12" ht="12.75" customHeight="1" x14ac:dyDescent="0.25">
      <c r="A385" s="193"/>
      <c r="B385" s="195"/>
      <c r="C385" s="67">
        <v>2022</v>
      </c>
      <c r="D385" s="68">
        <f t="shared" si="166"/>
        <v>3997.2</v>
      </c>
      <c r="E385" s="68">
        <f t="shared" si="167"/>
        <v>0</v>
      </c>
      <c r="F385" s="68">
        <f t="shared" si="167"/>
        <v>0</v>
      </c>
      <c r="G385" s="68">
        <f t="shared" si="167"/>
        <v>3997.2</v>
      </c>
      <c r="H385" s="68">
        <f t="shared" si="167"/>
        <v>0</v>
      </c>
      <c r="I385" s="69">
        <v>1</v>
      </c>
      <c r="J385" s="70"/>
      <c r="K385" s="70"/>
      <c r="L385" s="75" t="s">
        <v>95</v>
      </c>
    </row>
    <row r="386" spans="1:12" ht="12.75" customHeight="1" x14ac:dyDescent="0.25">
      <c r="A386" s="193"/>
      <c r="B386" s="195"/>
      <c r="C386" s="67" t="s">
        <v>8</v>
      </c>
      <c r="D386" s="68">
        <f t="shared" si="166"/>
        <v>25783.200000000001</v>
      </c>
      <c r="E386" s="68">
        <f t="shared" si="167"/>
        <v>0</v>
      </c>
      <c r="F386" s="68">
        <f t="shared" si="167"/>
        <v>0</v>
      </c>
      <c r="G386" s="68">
        <f t="shared" si="167"/>
        <v>25783.200000000001</v>
      </c>
      <c r="H386" s="68">
        <f t="shared" si="167"/>
        <v>0</v>
      </c>
      <c r="I386" s="69">
        <v>1</v>
      </c>
      <c r="J386" s="70"/>
      <c r="K386" s="70"/>
      <c r="L386" s="75" t="s">
        <v>95</v>
      </c>
    </row>
    <row r="387" spans="1:12" ht="14.25" customHeight="1" x14ac:dyDescent="0.25">
      <c r="A387" s="193"/>
      <c r="B387" s="196"/>
      <c r="C387" s="71" t="s">
        <v>21</v>
      </c>
      <c r="D387" s="72">
        <f>SUM(D380:D386)</f>
        <v>49566.400000000001</v>
      </c>
      <c r="E387" s="72">
        <f t="shared" ref="E387:H387" si="168">SUM(E380:E386)</f>
        <v>0</v>
      </c>
      <c r="F387" s="72">
        <f t="shared" si="168"/>
        <v>0</v>
      </c>
      <c r="G387" s="72">
        <f t="shared" si="168"/>
        <v>49566.400000000001</v>
      </c>
      <c r="H387" s="72">
        <f t="shared" si="168"/>
        <v>0</v>
      </c>
      <c r="I387" s="73">
        <v>1</v>
      </c>
      <c r="J387" s="74"/>
      <c r="K387" s="74"/>
      <c r="L387" s="75" t="s">
        <v>95</v>
      </c>
    </row>
    <row r="388" spans="1:12" ht="12.75" customHeight="1" x14ac:dyDescent="0.25">
      <c r="A388" s="191" t="s">
        <v>91</v>
      </c>
      <c r="B388" s="192" t="s">
        <v>241</v>
      </c>
      <c r="C388" s="92">
        <v>2017</v>
      </c>
      <c r="D388" s="50">
        <f>SUM(E388:H388)</f>
        <v>600</v>
      </c>
      <c r="E388" s="50">
        <v>0</v>
      </c>
      <c r="F388" s="50">
        <v>0</v>
      </c>
      <c r="G388" s="50">
        <v>600</v>
      </c>
      <c r="H388" s="50">
        <v>0</v>
      </c>
      <c r="I388" s="51">
        <v>1</v>
      </c>
      <c r="J388" s="52"/>
      <c r="K388" s="52"/>
      <c r="L388" s="53" t="s">
        <v>95</v>
      </c>
    </row>
    <row r="389" spans="1:12" ht="12.75" customHeight="1" x14ac:dyDescent="0.25">
      <c r="A389" s="191"/>
      <c r="B389" s="192"/>
      <c r="C389" s="92">
        <v>2018</v>
      </c>
      <c r="D389" s="50">
        <f t="shared" ref="D389:D394" si="169">SUM(E389:H389)</f>
        <v>600</v>
      </c>
      <c r="E389" s="50">
        <v>0</v>
      </c>
      <c r="F389" s="50">
        <v>0</v>
      </c>
      <c r="G389" s="50">
        <v>600</v>
      </c>
      <c r="H389" s="50">
        <v>0</v>
      </c>
      <c r="I389" s="51">
        <v>1</v>
      </c>
      <c r="J389" s="52"/>
      <c r="K389" s="52"/>
      <c r="L389" s="53" t="s">
        <v>95</v>
      </c>
    </row>
    <row r="390" spans="1:12" ht="12.75" customHeight="1" x14ac:dyDescent="0.25">
      <c r="A390" s="191"/>
      <c r="B390" s="192"/>
      <c r="C390" s="92">
        <v>2019</v>
      </c>
      <c r="D390" s="50">
        <f t="shared" si="169"/>
        <v>1000</v>
      </c>
      <c r="E390" s="50">
        <v>0</v>
      </c>
      <c r="F390" s="50">
        <v>0</v>
      </c>
      <c r="G390" s="50">
        <v>1000</v>
      </c>
      <c r="H390" s="50">
        <v>0</v>
      </c>
      <c r="I390" s="51">
        <v>1</v>
      </c>
      <c r="J390" s="52"/>
      <c r="K390" s="52"/>
      <c r="L390" s="53" t="s">
        <v>95</v>
      </c>
    </row>
    <row r="391" spans="1:12" ht="12.75" customHeight="1" x14ac:dyDescent="0.25">
      <c r="A391" s="191"/>
      <c r="B391" s="192"/>
      <c r="C391" s="92">
        <v>2020</v>
      </c>
      <c r="D391" s="50">
        <f t="shared" si="169"/>
        <v>600</v>
      </c>
      <c r="E391" s="50">
        <v>0</v>
      </c>
      <c r="F391" s="50">
        <v>0</v>
      </c>
      <c r="G391" s="50">
        <v>600</v>
      </c>
      <c r="H391" s="50">
        <v>0</v>
      </c>
      <c r="I391" s="51">
        <v>1</v>
      </c>
      <c r="J391" s="52"/>
      <c r="K391" s="52"/>
      <c r="L391" s="53" t="s">
        <v>95</v>
      </c>
    </row>
    <row r="392" spans="1:12" ht="12.75" customHeight="1" x14ac:dyDescent="0.25">
      <c r="A392" s="191"/>
      <c r="B392" s="192"/>
      <c r="C392" s="92">
        <v>2021</v>
      </c>
      <c r="D392" s="50">
        <f t="shared" si="169"/>
        <v>600</v>
      </c>
      <c r="E392" s="50">
        <v>0</v>
      </c>
      <c r="F392" s="50">
        <v>0</v>
      </c>
      <c r="G392" s="50">
        <v>600</v>
      </c>
      <c r="H392" s="50">
        <v>0</v>
      </c>
      <c r="I392" s="51">
        <v>1</v>
      </c>
      <c r="J392" s="52"/>
      <c r="K392" s="52"/>
      <c r="L392" s="53" t="s">
        <v>95</v>
      </c>
    </row>
    <row r="393" spans="1:12" ht="12.75" customHeight="1" x14ac:dyDescent="0.25">
      <c r="A393" s="191"/>
      <c r="B393" s="192"/>
      <c r="C393" s="92">
        <v>2022</v>
      </c>
      <c r="D393" s="50">
        <f t="shared" si="169"/>
        <v>600</v>
      </c>
      <c r="E393" s="50">
        <v>0</v>
      </c>
      <c r="F393" s="50">
        <v>0</v>
      </c>
      <c r="G393" s="50">
        <v>600</v>
      </c>
      <c r="H393" s="50">
        <v>0</v>
      </c>
      <c r="I393" s="51">
        <v>1</v>
      </c>
      <c r="J393" s="52"/>
      <c r="K393" s="52"/>
      <c r="L393" s="53" t="s">
        <v>95</v>
      </c>
    </row>
    <row r="394" spans="1:12" ht="12.75" customHeight="1" x14ac:dyDescent="0.25">
      <c r="A394" s="191"/>
      <c r="B394" s="192"/>
      <c r="C394" s="92" t="s">
        <v>8</v>
      </c>
      <c r="D394" s="50">
        <f t="shared" si="169"/>
        <v>4800</v>
      </c>
      <c r="E394" s="50">
        <v>0</v>
      </c>
      <c r="F394" s="50">
        <v>0</v>
      </c>
      <c r="G394" s="50">
        <v>4800</v>
      </c>
      <c r="H394" s="50">
        <v>0</v>
      </c>
      <c r="I394" s="51">
        <v>1</v>
      </c>
      <c r="J394" s="52"/>
      <c r="K394" s="52"/>
      <c r="L394" s="53" t="s">
        <v>95</v>
      </c>
    </row>
    <row r="395" spans="1:12" ht="14.25" customHeight="1" x14ac:dyDescent="0.25">
      <c r="A395" s="191"/>
      <c r="B395" s="192"/>
      <c r="C395" s="54" t="s">
        <v>21</v>
      </c>
      <c r="D395" s="55">
        <f>SUM(D388:D394)</f>
        <v>8800</v>
      </c>
      <c r="E395" s="55">
        <f t="shared" ref="E395:F395" si="170">SUM(E388:E394)</f>
        <v>0</v>
      </c>
      <c r="F395" s="55">
        <f t="shared" si="170"/>
        <v>0</v>
      </c>
      <c r="G395" s="55">
        <f>SUM(G388:G394)</f>
        <v>8800</v>
      </c>
      <c r="H395" s="55">
        <f t="shared" ref="H395" si="171">SUM(H388:H394)</f>
        <v>0</v>
      </c>
      <c r="I395" s="56">
        <v>1</v>
      </c>
      <c r="J395" s="57"/>
      <c r="K395" s="57"/>
      <c r="L395" s="53" t="s">
        <v>95</v>
      </c>
    </row>
    <row r="396" spans="1:12" ht="12.75" customHeight="1" x14ac:dyDescent="0.25">
      <c r="A396" s="191" t="s">
        <v>92</v>
      </c>
      <c r="B396" s="192" t="s">
        <v>240</v>
      </c>
      <c r="C396" s="92">
        <v>2017</v>
      </c>
      <c r="D396" s="50">
        <f>SUM(E396:H396)</f>
        <v>3097.2</v>
      </c>
      <c r="E396" s="50">
        <v>0</v>
      </c>
      <c r="F396" s="50">
        <v>0</v>
      </c>
      <c r="G396" s="50">
        <v>3097.2</v>
      </c>
      <c r="H396" s="50">
        <v>0</v>
      </c>
      <c r="I396" s="51">
        <v>1</v>
      </c>
      <c r="J396" s="52"/>
      <c r="K396" s="52"/>
      <c r="L396" s="53" t="s">
        <v>95</v>
      </c>
    </row>
    <row r="397" spans="1:12" ht="12.75" customHeight="1" x14ac:dyDescent="0.25">
      <c r="A397" s="191"/>
      <c r="B397" s="192"/>
      <c r="C397" s="92">
        <v>2018</v>
      </c>
      <c r="D397" s="50">
        <f t="shared" ref="D397:D402" si="172">SUM(E397:H397)</f>
        <v>3097.2</v>
      </c>
      <c r="E397" s="50">
        <v>0</v>
      </c>
      <c r="F397" s="50">
        <v>0</v>
      </c>
      <c r="G397" s="50">
        <v>3097.2</v>
      </c>
      <c r="H397" s="50">
        <v>0</v>
      </c>
      <c r="I397" s="51">
        <v>1</v>
      </c>
      <c r="J397" s="52"/>
      <c r="K397" s="52"/>
      <c r="L397" s="53" t="s">
        <v>95</v>
      </c>
    </row>
    <row r="398" spans="1:12" ht="12.75" customHeight="1" x14ac:dyDescent="0.25">
      <c r="A398" s="191"/>
      <c r="B398" s="192"/>
      <c r="C398" s="92">
        <v>2019</v>
      </c>
      <c r="D398" s="50">
        <f t="shared" si="172"/>
        <v>3097.2</v>
      </c>
      <c r="E398" s="50">
        <v>0</v>
      </c>
      <c r="F398" s="50">
        <v>0</v>
      </c>
      <c r="G398" s="50">
        <v>3097.2</v>
      </c>
      <c r="H398" s="50">
        <v>0</v>
      </c>
      <c r="I398" s="51">
        <v>1</v>
      </c>
      <c r="J398" s="52"/>
      <c r="K398" s="52"/>
      <c r="L398" s="53" t="s">
        <v>95</v>
      </c>
    </row>
    <row r="399" spans="1:12" ht="12.75" customHeight="1" x14ac:dyDescent="0.25">
      <c r="A399" s="191"/>
      <c r="B399" s="192"/>
      <c r="C399" s="92">
        <v>2020</v>
      </c>
      <c r="D399" s="50">
        <f t="shared" si="172"/>
        <v>3097.2</v>
      </c>
      <c r="E399" s="50">
        <v>0</v>
      </c>
      <c r="F399" s="50">
        <v>0</v>
      </c>
      <c r="G399" s="50">
        <v>3097.2</v>
      </c>
      <c r="H399" s="50">
        <v>0</v>
      </c>
      <c r="I399" s="51">
        <v>1</v>
      </c>
      <c r="J399" s="52"/>
      <c r="K399" s="52"/>
      <c r="L399" s="53" t="s">
        <v>95</v>
      </c>
    </row>
    <row r="400" spans="1:12" ht="12.75" customHeight="1" x14ac:dyDescent="0.25">
      <c r="A400" s="191"/>
      <c r="B400" s="192"/>
      <c r="C400" s="92">
        <v>2021</v>
      </c>
      <c r="D400" s="50">
        <f t="shared" si="172"/>
        <v>3097.2</v>
      </c>
      <c r="E400" s="50">
        <v>0</v>
      </c>
      <c r="F400" s="50">
        <v>0</v>
      </c>
      <c r="G400" s="50">
        <v>3097.2</v>
      </c>
      <c r="H400" s="50">
        <v>0</v>
      </c>
      <c r="I400" s="51">
        <v>1</v>
      </c>
      <c r="J400" s="52"/>
      <c r="K400" s="52"/>
      <c r="L400" s="53" t="s">
        <v>95</v>
      </c>
    </row>
    <row r="401" spans="1:12" ht="12.75" customHeight="1" x14ac:dyDescent="0.25">
      <c r="A401" s="191"/>
      <c r="B401" s="192"/>
      <c r="C401" s="92">
        <v>2022</v>
      </c>
      <c r="D401" s="50">
        <f t="shared" si="172"/>
        <v>3097.2</v>
      </c>
      <c r="E401" s="50">
        <v>0</v>
      </c>
      <c r="F401" s="50">
        <v>0</v>
      </c>
      <c r="G401" s="50">
        <v>3097.2</v>
      </c>
      <c r="H401" s="50">
        <v>0</v>
      </c>
      <c r="I401" s="51">
        <v>1</v>
      </c>
      <c r="J401" s="52"/>
      <c r="K401" s="52"/>
      <c r="L401" s="53" t="s">
        <v>95</v>
      </c>
    </row>
    <row r="402" spans="1:12" ht="12.75" customHeight="1" x14ac:dyDescent="0.25">
      <c r="A402" s="191"/>
      <c r="B402" s="192"/>
      <c r="C402" s="92" t="s">
        <v>8</v>
      </c>
      <c r="D402" s="50">
        <f t="shared" si="172"/>
        <v>18583.2</v>
      </c>
      <c r="E402" s="50">
        <v>0</v>
      </c>
      <c r="F402" s="50">
        <v>0</v>
      </c>
      <c r="G402" s="50">
        <v>18583.2</v>
      </c>
      <c r="H402" s="50">
        <v>0</v>
      </c>
      <c r="I402" s="51">
        <v>1</v>
      </c>
      <c r="J402" s="52"/>
      <c r="K402" s="52"/>
      <c r="L402" s="53" t="s">
        <v>95</v>
      </c>
    </row>
    <row r="403" spans="1:12" ht="14.25" customHeight="1" x14ac:dyDescent="0.25">
      <c r="A403" s="191"/>
      <c r="B403" s="192"/>
      <c r="C403" s="54" t="s">
        <v>21</v>
      </c>
      <c r="D403" s="55">
        <f>SUM(D396:D402)</f>
        <v>37166.400000000001</v>
      </c>
      <c r="E403" s="55">
        <f t="shared" ref="E403:F403" si="173">SUM(E396:E402)</f>
        <v>0</v>
      </c>
      <c r="F403" s="55">
        <f t="shared" si="173"/>
        <v>0</v>
      </c>
      <c r="G403" s="55">
        <f>SUM(G396:G402)</f>
        <v>37166.400000000001</v>
      </c>
      <c r="H403" s="55">
        <f t="shared" ref="H403" si="174">SUM(H396:H402)</f>
        <v>0</v>
      </c>
      <c r="I403" s="56">
        <v>1</v>
      </c>
      <c r="J403" s="57"/>
      <c r="K403" s="57"/>
      <c r="L403" s="53" t="s">
        <v>95</v>
      </c>
    </row>
    <row r="404" spans="1:12" ht="12.75" customHeight="1" x14ac:dyDescent="0.25">
      <c r="A404" s="191" t="s">
        <v>93</v>
      </c>
      <c r="B404" s="192" t="s">
        <v>242</v>
      </c>
      <c r="C404" s="92">
        <v>2017</v>
      </c>
      <c r="D404" s="50">
        <f>SUM(E404:H404)</f>
        <v>0</v>
      </c>
      <c r="E404" s="50">
        <v>0</v>
      </c>
      <c r="F404" s="50"/>
      <c r="G404" s="50">
        <v>0</v>
      </c>
      <c r="H404" s="50">
        <v>0</v>
      </c>
      <c r="I404" s="51">
        <v>1</v>
      </c>
      <c r="J404" s="52"/>
      <c r="K404" s="52"/>
      <c r="L404" s="53" t="s">
        <v>95</v>
      </c>
    </row>
    <row r="405" spans="1:12" ht="12.75" customHeight="1" x14ac:dyDescent="0.25">
      <c r="A405" s="191"/>
      <c r="B405" s="192"/>
      <c r="C405" s="92">
        <v>2018</v>
      </c>
      <c r="D405" s="50">
        <f t="shared" ref="D405:D410" si="175">SUM(E405:H405)</f>
        <v>0</v>
      </c>
      <c r="E405" s="50">
        <v>0</v>
      </c>
      <c r="F405" s="50"/>
      <c r="G405" s="50">
        <v>0</v>
      </c>
      <c r="H405" s="50">
        <v>0</v>
      </c>
      <c r="I405" s="51">
        <v>1</v>
      </c>
      <c r="J405" s="52"/>
      <c r="K405" s="52"/>
      <c r="L405" s="53" t="s">
        <v>95</v>
      </c>
    </row>
    <row r="406" spans="1:12" ht="12.75" customHeight="1" x14ac:dyDescent="0.25">
      <c r="A406" s="191"/>
      <c r="B406" s="192"/>
      <c r="C406" s="92">
        <v>2019</v>
      </c>
      <c r="D406" s="50">
        <f t="shared" si="175"/>
        <v>300</v>
      </c>
      <c r="E406" s="50">
        <v>0</v>
      </c>
      <c r="F406" s="50"/>
      <c r="G406" s="50">
        <v>300</v>
      </c>
      <c r="H406" s="50">
        <v>0</v>
      </c>
      <c r="I406" s="51">
        <v>1</v>
      </c>
      <c r="J406" s="52"/>
      <c r="K406" s="52"/>
      <c r="L406" s="53" t="s">
        <v>95</v>
      </c>
    </row>
    <row r="407" spans="1:12" ht="12.75" customHeight="1" x14ac:dyDescent="0.25">
      <c r="A407" s="191"/>
      <c r="B407" s="192"/>
      <c r="C407" s="92">
        <v>2020</v>
      </c>
      <c r="D407" s="50">
        <f t="shared" si="175"/>
        <v>300</v>
      </c>
      <c r="E407" s="50">
        <v>0</v>
      </c>
      <c r="F407" s="50"/>
      <c r="G407" s="50">
        <v>300</v>
      </c>
      <c r="H407" s="50">
        <v>0</v>
      </c>
      <c r="I407" s="51">
        <v>1</v>
      </c>
      <c r="J407" s="52"/>
      <c r="K407" s="52"/>
      <c r="L407" s="53" t="s">
        <v>95</v>
      </c>
    </row>
    <row r="408" spans="1:12" ht="12.75" customHeight="1" x14ac:dyDescent="0.25">
      <c r="A408" s="191"/>
      <c r="B408" s="192"/>
      <c r="C408" s="92">
        <v>2021</v>
      </c>
      <c r="D408" s="50">
        <f t="shared" si="175"/>
        <v>300</v>
      </c>
      <c r="E408" s="50">
        <v>0</v>
      </c>
      <c r="F408" s="50"/>
      <c r="G408" s="50">
        <v>300</v>
      </c>
      <c r="H408" s="50">
        <v>0</v>
      </c>
      <c r="I408" s="51">
        <v>1</v>
      </c>
      <c r="J408" s="52"/>
      <c r="K408" s="52"/>
      <c r="L408" s="53" t="s">
        <v>95</v>
      </c>
    </row>
    <row r="409" spans="1:12" ht="12.75" customHeight="1" x14ac:dyDescent="0.25">
      <c r="A409" s="191"/>
      <c r="B409" s="192"/>
      <c r="C409" s="92">
        <v>2022</v>
      </c>
      <c r="D409" s="50">
        <f t="shared" si="175"/>
        <v>300</v>
      </c>
      <c r="E409" s="50">
        <v>0</v>
      </c>
      <c r="F409" s="50"/>
      <c r="G409" s="50">
        <v>300</v>
      </c>
      <c r="H409" s="50">
        <v>0</v>
      </c>
      <c r="I409" s="51">
        <v>1</v>
      </c>
      <c r="J409" s="52"/>
      <c r="K409" s="52"/>
      <c r="L409" s="53" t="s">
        <v>95</v>
      </c>
    </row>
    <row r="410" spans="1:12" ht="12.75" customHeight="1" x14ac:dyDescent="0.25">
      <c r="A410" s="191"/>
      <c r="B410" s="192"/>
      <c r="C410" s="92" t="s">
        <v>8</v>
      </c>
      <c r="D410" s="50">
        <f t="shared" si="175"/>
        <v>2400</v>
      </c>
      <c r="E410" s="50">
        <v>0</v>
      </c>
      <c r="F410" s="50"/>
      <c r="G410" s="50">
        <v>2400</v>
      </c>
      <c r="H410" s="50">
        <v>0</v>
      </c>
      <c r="I410" s="51">
        <v>1</v>
      </c>
      <c r="J410" s="52"/>
      <c r="K410" s="52"/>
      <c r="L410" s="53" t="s">
        <v>95</v>
      </c>
    </row>
    <row r="411" spans="1:12" ht="14.25" customHeight="1" x14ac:dyDescent="0.25">
      <c r="A411" s="191"/>
      <c r="B411" s="192"/>
      <c r="C411" s="54" t="s">
        <v>21</v>
      </c>
      <c r="D411" s="55">
        <f>SUM(D404:D410)</f>
        <v>3600</v>
      </c>
      <c r="E411" s="55">
        <f t="shared" ref="E411:F411" si="176">SUM(E404:E410)</f>
        <v>0</v>
      </c>
      <c r="F411" s="55">
        <f t="shared" si="176"/>
        <v>0</v>
      </c>
      <c r="G411" s="55">
        <f>SUM(G404:G410)</f>
        <v>3600</v>
      </c>
      <c r="H411" s="55">
        <f t="shared" ref="H411" si="177">SUM(H404:H410)</f>
        <v>0</v>
      </c>
      <c r="I411" s="56">
        <v>1</v>
      </c>
      <c r="J411" s="57"/>
      <c r="K411" s="57"/>
      <c r="L411" s="53" t="s">
        <v>95</v>
      </c>
    </row>
    <row r="412" spans="1:12" ht="12.75" customHeight="1" x14ac:dyDescent="0.25">
      <c r="A412" s="193" t="s">
        <v>96</v>
      </c>
      <c r="B412" s="194" t="s">
        <v>207</v>
      </c>
      <c r="C412" s="67">
        <v>2017</v>
      </c>
      <c r="D412" s="68">
        <f>SUM(E412:H412)</f>
        <v>724.5</v>
      </c>
      <c r="E412" s="68">
        <f>E420</f>
        <v>0</v>
      </c>
      <c r="F412" s="68">
        <f t="shared" ref="F412:H412" si="178">F420</f>
        <v>724.5</v>
      </c>
      <c r="G412" s="68">
        <f t="shared" si="178"/>
        <v>0</v>
      </c>
      <c r="H412" s="68">
        <f t="shared" si="178"/>
        <v>0</v>
      </c>
      <c r="I412" s="69">
        <v>1</v>
      </c>
      <c r="J412" s="70"/>
      <c r="K412" s="70"/>
      <c r="L412" s="75" t="s">
        <v>95</v>
      </c>
    </row>
    <row r="413" spans="1:12" ht="12.75" customHeight="1" x14ac:dyDescent="0.25">
      <c r="A413" s="193"/>
      <c r="B413" s="195"/>
      <c r="C413" s="67">
        <v>2018</v>
      </c>
      <c r="D413" s="68">
        <f t="shared" ref="D413:D418" si="179">SUM(E413:H413)</f>
        <v>724.5</v>
      </c>
      <c r="E413" s="68">
        <f t="shared" ref="E413:H418" si="180">E421</f>
        <v>0</v>
      </c>
      <c r="F413" s="68">
        <f t="shared" si="180"/>
        <v>724.5</v>
      </c>
      <c r="G413" s="68">
        <f t="shared" si="180"/>
        <v>0</v>
      </c>
      <c r="H413" s="68">
        <f t="shared" si="180"/>
        <v>0</v>
      </c>
      <c r="I413" s="69">
        <v>1</v>
      </c>
      <c r="J413" s="70"/>
      <c r="K413" s="70"/>
      <c r="L413" s="75" t="s">
        <v>95</v>
      </c>
    </row>
    <row r="414" spans="1:12" ht="12.75" customHeight="1" x14ac:dyDescent="0.25">
      <c r="A414" s="193"/>
      <c r="B414" s="195"/>
      <c r="C414" s="67">
        <v>2019</v>
      </c>
      <c r="D414" s="68">
        <f t="shared" si="179"/>
        <v>724.5</v>
      </c>
      <c r="E414" s="68">
        <f t="shared" si="180"/>
        <v>0</v>
      </c>
      <c r="F414" s="68">
        <f t="shared" si="180"/>
        <v>724.5</v>
      </c>
      <c r="G414" s="68">
        <f t="shared" si="180"/>
        <v>0</v>
      </c>
      <c r="H414" s="68">
        <f t="shared" si="180"/>
        <v>0</v>
      </c>
      <c r="I414" s="69">
        <v>1</v>
      </c>
      <c r="J414" s="70"/>
      <c r="K414" s="70"/>
      <c r="L414" s="75" t="s">
        <v>95</v>
      </c>
    </row>
    <row r="415" spans="1:12" ht="12.75" customHeight="1" x14ac:dyDescent="0.25">
      <c r="A415" s="193"/>
      <c r="B415" s="195"/>
      <c r="C415" s="67">
        <v>2020</v>
      </c>
      <c r="D415" s="68">
        <f t="shared" si="179"/>
        <v>724.5</v>
      </c>
      <c r="E415" s="68">
        <f t="shared" si="180"/>
        <v>0</v>
      </c>
      <c r="F415" s="68">
        <f t="shared" si="180"/>
        <v>724.5</v>
      </c>
      <c r="G415" s="68">
        <f t="shared" si="180"/>
        <v>0</v>
      </c>
      <c r="H415" s="68">
        <f t="shared" si="180"/>
        <v>0</v>
      </c>
      <c r="I415" s="69">
        <v>1</v>
      </c>
      <c r="J415" s="70"/>
      <c r="K415" s="70"/>
      <c r="L415" s="75" t="s">
        <v>95</v>
      </c>
    </row>
    <row r="416" spans="1:12" ht="12.75" customHeight="1" x14ac:dyDescent="0.25">
      <c r="A416" s="193"/>
      <c r="B416" s="195"/>
      <c r="C416" s="67">
        <v>2021</v>
      </c>
      <c r="D416" s="68">
        <f t="shared" si="179"/>
        <v>724.5</v>
      </c>
      <c r="E416" s="68">
        <f t="shared" si="180"/>
        <v>0</v>
      </c>
      <c r="F416" s="68">
        <f t="shared" si="180"/>
        <v>724.5</v>
      </c>
      <c r="G416" s="68">
        <f t="shared" si="180"/>
        <v>0</v>
      </c>
      <c r="H416" s="68">
        <f t="shared" si="180"/>
        <v>0</v>
      </c>
      <c r="I416" s="69">
        <v>1</v>
      </c>
      <c r="J416" s="70"/>
      <c r="K416" s="70"/>
      <c r="L416" s="75" t="s">
        <v>95</v>
      </c>
    </row>
    <row r="417" spans="1:12" ht="12.75" customHeight="1" x14ac:dyDescent="0.25">
      <c r="A417" s="193"/>
      <c r="B417" s="195"/>
      <c r="C417" s="67">
        <v>2022</v>
      </c>
      <c r="D417" s="68">
        <f t="shared" si="179"/>
        <v>724.5</v>
      </c>
      <c r="E417" s="68">
        <f t="shared" si="180"/>
        <v>0</v>
      </c>
      <c r="F417" s="68">
        <f t="shared" si="180"/>
        <v>724.5</v>
      </c>
      <c r="G417" s="68">
        <f t="shared" si="180"/>
        <v>0</v>
      </c>
      <c r="H417" s="68">
        <f t="shared" si="180"/>
        <v>0</v>
      </c>
      <c r="I417" s="69">
        <v>1</v>
      </c>
      <c r="J417" s="70"/>
      <c r="K417" s="70"/>
      <c r="L417" s="75" t="s">
        <v>95</v>
      </c>
    </row>
    <row r="418" spans="1:12" ht="12.75" customHeight="1" x14ac:dyDescent="0.25">
      <c r="A418" s="193"/>
      <c r="B418" s="195"/>
      <c r="C418" s="67" t="s">
        <v>8</v>
      </c>
      <c r="D418" s="68">
        <f t="shared" si="179"/>
        <v>5796</v>
      </c>
      <c r="E418" s="68">
        <f t="shared" si="180"/>
        <v>0</v>
      </c>
      <c r="F418" s="68">
        <f t="shared" si="180"/>
        <v>5796</v>
      </c>
      <c r="G418" s="68">
        <f t="shared" si="180"/>
        <v>0</v>
      </c>
      <c r="H418" s="68">
        <f t="shared" si="180"/>
        <v>0</v>
      </c>
      <c r="I418" s="69">
        <v>1</v>
      </c>
      <c r="J418" s="70"/>
      <c r="K418" s="70"/>
      <c r="L418" s="75" t="s">
        <v>95</v>
      </c>
    </row>
    <row r="419" spans="1:12" ht="14.25" customHeight="1" x14ac:dyDescent="0.25">
      <c r="A419" s="193"/>
      <c r="B419" s="196"/>
      <c r="C419" s="71" t="s">
        <v>21</v>
      </c>
      <c r="D419" s="72">
        <f>SUM(D412:D418)</f>
        <v>10143</v>
      </c>
      <c r="E419" s="72">
        <f t="shared" ref="E419:H419" si="181">SUM(E412:E418)</f>
        <v>0</v>
      </c>
      <c r="F419" s="72">
        <f t="shared" si="181"/>
        <v>10143</v>
      </c>
      <c r="G419" s="72">
        <f t="shared" si="181"/>
        <v>0</v>
      </c>
      <c r="H419" s="72">
        <f t="shared" si="181"/>
        <v>0</v>
      </c>
      <c r="I419" s="73">
        <v>1</v>
      </c>
      <c r="J419" s="74"/>
      <c r="K419" s="74"/>
      <c r="L419" s="75" t="s">
        <v>95</v>
      </c>
    </row>
    <row r="420" spans="1:12" ht="12.75" customHeight="1" x14ac:dyDescent="0.25">
      <c r="A420" s="191" t="s">
        <v>97</v>
      </c>
      <c r="B420" s="192" t="s">
        <v>254</v>
      </c>
      <c r="C420" s="92">
        <v>2017</v>
      </c>
      <c r="D420" s="50">
        <f>SUM(E420:H420)</f>
        <v>724.5</v>
      </c>
      <c r="E420" s="50">
        <v>0</v>
      </c>
      <c r="F420" s="50">
        <v>724.5</v>
      </c>
      <c r="G420" s="50">
        <v>0</v>
      </c>
      <c r="H420" s="50">
        <v>0</v>
      </c>
      <c r="I420" s="51">
        <v>1</v>
      </c>
      <c r="J420" s="52"/>
      <c r="K420" s="52"/>
      <c r="L420" s="53" t="s">
        <v>95</v>
      </c>
    </row>
    <row r="421" spans="1:12" ht="12.75" customHeight="1" x14ac:dyDescent="0.25">
      <c r="A421" s="191"/>
      <c r="B421" s="192"/>
      <c r="C421" s="92">
        <v>2018</v>
      </c>
      <c r="D421" s="50">
        <f t="shared" ref="D421:D426" si="182">SUM(E421:H421)</f>
        <v>724.5</v>
      </c>
      <c r="E421" s="50">
        <v>0</v>
      </c>
      <c r="F421" s="50">
        <v>724.5</v>
      </c>
      <c r="G421" s="50">
        <v>0</v>
      </c>
      <c r="H421" s="50">
        <v>0</v>
      </c>
      <c r="I421" s="51">
        <v>1</v>
      </c>
      <c r="J421" s="52"/>
      <c r="K421" s="52"/>
      <c r="L421" s="53" t="s">
        <v>95</v>
      </c>
    </row>
    <row r="422" spans="1:12" ht="12.75" customHeight="1" x14ac:dyDescent="0.25">
      <c r="A422" s="191"/>
      <c r="B422" s="192"/>
      <c r="C422" s="92">
        <v>2019</v>
      </c>
      <c r="D422" s="50">
        <f t="shared" si="182"/>
        <v>724.5</v>
      </c>
      <c r="E422" s="50">
        <v>0</v>
      </c>
      <c r="F422" s="50">
        <v>724.5</v>
      </c>
      <c r="G422" s="50">
        <v>0</v>
      </c>
      <c r="H422" s="50">
        <v>0</v>
      </c>
      <c r="I422" s="51">
        <v>1</v>
      </c>
      <c r="J422" s="52"/>
      <c r="K422" s="52"/>
      <c r="L422" s="53" t="s">
        <v>95</v>
      </c>
    </row>
    <row r="423" spans="1:12" ht="12.75" customHeight="1" x14ac:dyDescent="0.25">
      <c r="A423" s="191"/>
      <c r="B423" s="192"/>
      <c r="C423" s="92">
        <v>2020</v>
      </c>
      <c r="D423" s="50">
        <f t="shared" si="182"/>
        <v>724.5</v>
      </c>
      <c r="E423" s="50">
        <v>0</v>
      </c>
      <c r="F423" s="50">
        <v>724.5</v>
      </c>
      <c r="G423" s="50">
        <v>0</v>
      </c>
      <c r="H423" s="50">
        <v>0</v>
      </c>
      <c r="I423" s="51">
        <v>1</v>
      </c>
      <c r="J423" s="52"/>
      <c r="K423" s="52"/>
      <c r="L423" s="53" t="s">
        <v>95</v>
      </c>
    </row>
    <row r="424" spans="1:12" ht="12.75" customHeight="1" x14ac:dyDescent="0.25">
      <c r="A424" s="191"/>
      <c r="B424" s="192"/>
      <c r="C424" s="92">
        <v>2021</v>
      </c>
      <c r="D424" s="50">
        <f t="shared" si="182"/>
        <v>724.5</v>
      </c>
      <c r="E424" s="50">
        <v>0</v>
      </c>
      <c r="F424" s="50">
        <v>724.5</v>
      </c>
      <c r="G424" s="50">
        <v>0</v>
      </c>
      <c r="H424" s="50">
        <v>0</v>
      </c>
      <c r="I424" s="51">
        <v>1</v>
      </c>
      <c r="J424" s="52"/>
      <c r="K424" s="52"/>
      <c r="L424" s="53" t="s">
        <v>95</v>
      </c>
    </row>
    <row r="425" spans="1:12" ht="12.75" customHeight="1" x14ac:dyDescent="0.25">
      <c r="A425" s="191"/>
      <c r="B425" s="192"/>
      <c r="C425" s="92">
        <v>2022</v>
      </c>
      <c r="D425" s="50">
        <f t="shared" si="182"/>
        <v>724.5</v>
      </c>
      <c r="E425" s="50">
        <v>0</v>
      </c>
      <c r="F425" s="50">
        <v>724.5</v>
      </c>
      <c r="G425" s="50">
        <v>0</v>
      </c>
      <c r="H425" s="50">
        <v>0</v>
      </c>
      <c r="I425" s="51">
        <v>1</v>
      </c>
      <c r="J425" s="52"/>
      <c r="K425" s="52"/>
      <c r="L425" s="53" t="s">
        <v>95</v>
      </c>
    </row>
    <row r="426" spans="1:12" ht="12.75" customHeight="1" x14ac:dyDescent="0.25">
      <c r="A426" s="191"/>
      <c r="B426" s="192"/>
      <c r="C426" s="92" t="s">
        <v>8</v>
      </c>
      <c r="D426" s="50">
        <f t="shared" si="182"/>
        <v>5796</v>
      </c>
      <c r="E426" s="50">
        <v>0</v>
      </c>
      <c r="F426" s="50">
        <v>5796</v>
      </c>
      <c r="G426" s="50">
        <v>0</v>
      </c>
      <c r="H426" s="50">
        <v>0</v>
      </c>
      <c r="I426" s="51">
        <v>1</v>
      </c>
      <c r="J426" s="52"/>
      <c r="K426" s="52"/>
      <c r="L426" s="53" t="s">
        <v>95</v>
      </c>
    </row>
    <row r="427" spans="1:12" ht="14.25" customHeight="1" x14ac:dyDescent="0.25">
      <c r="A427" s="191"/>
      <c r="B427" s="192"/>
      <c r="C427" s="54" t="s">
        <v>21</v>
      </c>
      <c r="D427" s="55">
        <f>SUM(D420:D426)</f>
        <v>10143</v>
      </c>
      <c r="E427" s="55">
        <f t="shared" ref="E427:F427" si="183">SUM(E420:E426)</f>
        <v>0</v>
      </c>
      <c r="F427" s="55">
        <f t="shared" si="183"/>
        <v>10143</v>
      </c>
      <c r="G427" s="55">
        <f>SUM(G420:G426)</f>
        <v>0</v>
      </c>
      <c r="H427" s="55">
        <f t="shared" ref="H427" si="184">SUM(H420:H426)</f>
        <v>0</v>
      </c>
      <c r="I427" s="56">
        <v>1</v>
      </c>
      <c r="J427" s="57"/>
      <c r="K427" s="57"/>
      <c r="L427" s="53" t="s">
        <v>95</v>
      </c>
    </row>
    <row r="428" spans="1:12" ht="12.75" customHeight="1" x14ac:dyDescent="0.25">
      <c r="A428" s="201" t="s">
        <v>98</v>
      </c>
      <c r="B428" s="202" t="s">
        <v>261</v>
      </c>
      <c r="C428" s="42">
        <v>2017</v>
      </c>
      <c r="D428" s="27">
        <f>SUM(E428:H428)</f>
        <v>1530</v>
      </c>
      <c r="E428" s="28">
        <f>E436+E444+E452+E460</f>
        <v>0</v>
      </c>
      <c r="F428" s="28">
        <f t="shared" ref="F428:H428" si="185">F436+F444+F452+F460</f>
        <v>0</v>
      </c>
      <c r="G428" s="28">
        <f t="shared" si="185"/>
        <v>1530</v>
      </c>
      <c r="H428" s="28">
        <f t="shared" si="185"/>
        <v>0</v>
      </c>
      <c r="I428" s="18">
        <v>1</v>
      </c>
      <c r="J428" s="20"/>
      <c r="K428" s="20"/>
      <c r="L428" s="19" t="s">
        <v>99</v>
      </c>
    </row>
    <row r="429" spans="1:12" ht="12.75" customHeight="1" x14ac:dyDescent="0.25">
      <c r="A429" s="201"/>
      <c r="B429" s="203"/>
      <c r="C429" s="42">
        <v>2018</v>
      </c>
      <c r="D429" s="27">
        <f t="shared" ref="D429:D434" si="186">SUM(E429:H429)</f>
        <v>0</v>
      </c>
      <c r="E429" s="28">
        <f t="shared" ref="E429:H434" si="187">E437+E445+E453+E461</f>
        <v>0</v>
      </c>
      <c r="F429" s="28">
        <f t="shared" si="187"/>
        <v>0</v>
      </c>
      <c r="G429" s="28">
        <f t="shared" si="187"/>
        <v>0</v>
      </c>
      <c r="H429" s="28">
        <f t="shared" si="187"/>
        <v>0</v>
      </c>
      <c r="I429" s="18">
        <v>1</v>
      </c>
      <c r="J429" s="20"/>
      <c r="K429" s="20"/>
      <c r="L429" s="19" t="s">
        <v>99</v>
      </c>
    </row>
    <row r="430" spans="1:12" ht="12.75" customHeight="1" x14ac:dyDescent="0.25">
      <c r="A430" s="201"/>
      <c r="B430" s="203"/>
      <c r="C430" s="42">
        <v>2019</v>
      </c>
      <c r="D430" s="27">
        <f t="shared" si="186"/>
        <v>0</v>
      </c>
      <c r="E430" s="28">
        <f t="shared" si="187"/>
        <v>0</v>
      </c>
      <c r="F430" s="28">
        <f t="shared" si="187"/>
        <v>0</v>
      </c>
      <c r="G430" s="28">
        <f t="shared" si="187"/>
        <v>0</v>
      </c>
      <c r="H430" s="28">
        <f t="shared" si="187"/>
        <v>0</v>
      </c>
      <c r="I430" s="18">
        <v>1</v>
      </c>
      <c r="J430" s="20"/>
      <c r="K430" s="20"/>
      <c r="L430" s="19" t="s">
        <v>99</v>
      </c>
    </row>
    <row r="431" spans="1:12" ht="12.75" customHeight="1" x14ac:dyDescent="0.25">
      <c r="A431" s="201"/>
      <c r="B431" s="203"/>
      <c r="C431" s="42">
        <v>2020</v>
      </c>
      <c r="D431" s="27">
        <f t="shared" si="186"/>
        <v>0</v>
      </c>
      <c r="E431" s="28">
        <f t="shared" si="187"/>
        <v>0</v>
      </c>
      <c r="F431" s="28">
        <f t="shared" si="187"/>
        <v>0</v>
      </c>
      <c r="G431" s="28">
        <f t="shared" si="187"/>
        <v>0</v>
      </c>
      <c r="H431" s="28">
        <f t="shared" si="187"/>
        <v>0</v>
      </c>
      <c r="I431" s="18">
        <v>1</v>
      </c>
      <c r="J431" s="20"/>
      <c r="K431" s="20"/>
      <c r="L431" s="19" t="s">
        <v>99</v>
      </c>
    </row>
    <row r="432" spans="1:12" ht="12.75" customHeight="1" x14ac:dyDescent="0.25">
      <c r="A432" s="201"/>
      <c r="B432" s="203"/>
      <c r="C432" s="42">
        <v>2021</v>
      </c>
      <c r="D432" s="27">
        <f t="shared" si="186"/>
        <v>0</v>
      </c>
      <c r="E432" s="28">
        <f t="shared" si="187"/>
        <v>0</v>
      </c>
      <c r="F432" s="28">
        <f t="shared" si="187"/>
        <v>0</v>
      </c>
      <c r="G432" s="28">
        <f t="shared" si="187"/>
        <v>0</v>
      </c>
      <c r="H432" s="28">
        <f t="shared" si="187"/>
        <v>0</v>
      </c>
      <c r="I432" s="18">
        <v>1</v>
      </c>
      <c r="J432" s="20"/>
      <c r="K432" s="20"/>
      <c r="L432" s="19" t="s">
        <v>99</v>
      </c>
    </row>
    <row r="433" spans="1:12" ht="12.75" customHeight="1" x14ac:dyDescent="0.25">
      <c r="A433" s="201"/>
      <c r="B433" s="203"/>
      <c r="C433" s="42">
        <v>2022</v>
      </c>
      <c r="D433" s="27">
        <f t="shared" si="186"/>
        <v>0</v>
      </c>
      <c r="E433" s="28">
        <f t="shared" si="187"/>
        <v>0</v>
      </c>
      <c r="F433" s="28">
        <f t="shared" si="187"/>
        <v>0</v>
      </c>
      <c r="G433" s="28">
        <f t="shared" si="187"/>
        <v>0</v>
      </c>
      <c r="H433" s="28">
        <f t="shared" si="187"/>
        <v>0</v>
      </c>
      <c r="I433" s="18">
        <v>1</v>
      </c>
      <c r="J433" s="20"/>
      <c r="K433" s="20"/>
      <c r="L433" s="19" t="s">
        <v>99</v>
      </c>
    </row>
    <row r="434" spans="1:12" ht="12.75" customHeight="1" x14ac:dyDescent="0.25">
      <c r="A434" s="201"/>
      <c r="B434" s="203"/>
      <c r="C434" s="42" t="s">
        <v>8</v>
      </c>
      <c r="D434" s="27">
        <f t="shared" si="186"/>
        <v>0</v>
      </c>
      <c r="E434" s="28">
        <f t="shared" si="187"/>
        <v>0</v>
      </c>
      <c r="F434" s="28">
        <f t="shared" si="187"/>
        <v>0</v>
      </c>
      <c r="G434" s="28">
        <f t="shared" si="187"/>
        <v>0</v>
      </c>
      <c r="H434" s="28">
        <f t="shared" si="187"/>
        <v>0</v>
      </c>
      <c r="I434" s="18">
        <v>1</v>
      </c>
      <c r="J434" s="20"/>
      <c r="K434" s="20"/>
      <c r="L434" s="19" t="s">
        <v>99</v>
      </c>
    </row>
    <row r="435" spans="1:12" ht="14.25" customHeight="1" x14ac:dyDescent="0.25">
      <c r="A435" s="201"/>
      <c r="B435" s="204"/>
      <c r="C435" s="21" t="s">
        <v>21</v>
      </c>
      <c r="D435" s="29">
        <f>SUM(D428:D434)</f>
        <v>1530</v>
      </c>
      <c r="E435" s="29">
        <f t="shared" ref="E435:H435" si="188">SUM(E428:E434)</f>
        <v>0</v>
      </c>
      <c r="F435" s="29">
        <f t="shared" si="188"/>
        <v>0</v>
      </c>
      <c r="G435" s="29">
        <f t="shared" si="188"/>
        <v>1530</v>
      </c>
      <c r="H435" s="29">
        <f t="shared" si="188"/>
        <v>0</v>
      </c>
      <c r="I435" s="22">
        <v>1</v>
      </c>
      <c r="J435" s="23"/>
      <c r="K435" s="23"/>
      <c r="L435" s="19" t="s">
        <v>99</v>
      </c>
    </row>
    <row r="436" spans="1:12" ht="12.75" customHeight="1" x14ac:dyDescent="0.25">
      <c r="A436" s="191" t="s">
        <v>110</v>
      </c>
      <c r="B436" s="192" t="s">
        <v>249</v>
      </c>
      <c r="C436" s="104">
        <v>2017</v>
      </c>
      <c r="D436" s="50">
        <f>SUM(E436:H436)</f>
        <v>30</v>
      </c>
      <c r="E436" s="50">
        <v>0</v>
      </c>
      <c r="F436" s="50">
        <v>0</v>
      </c>
      <c r="G436" s="50">
        <v>30</v>
      </c>
      <c r="H436" s="50">
        <v>0</v>
      </c>
      <c r="I436" s="51">
        <v>1</v>
      </c>
      <c r="J436" s="52"/>
      <c r="K436" s="52"/>
      <c r="L436" s="53" t="s">
        <v>99</v>
      </c>
    </row>
    <row r="437" spans="1:12" ht="12.75" customHeight="1" x14ac:dyDescent="0.25">
      <c r="A437" s="191"/>
      <c r="B437" s="192"/>
      <c r="C437" s="104">
        <v>2018</v>
      </c>
      <c r="D437" s="50">
        <f t="shared" ref="D437:D442" si="189">SUM(E437:H437)</f>
        <v>0</v>
      </c>
      <c r="E437" s="50">
        <v>0</v>
      </c>
      <c r="F437" s="50">
        <v>0</v>
      </c>
      <c r="G437" s="50">
        <v>0</v>
      </c>
      <c r="H437" s="50">
        <v>0</v>
      </c>
      <c r="I437" s="51">
        <v>1</v>
      </c>
      <c r="J437" s="52"/>
      <c r="K437" s="52"/>
      <c r="L437" s="53" t="s">
        <v>99</v>
      </c>
    </row>
    <row r="438" spans="1:12" ht="12.75" customHeight="1" x14ac:dyDescent="0.25">
      <c r="A438" s="191"/>
      <c r="B438" s="192"/>
      <c r="C438" s="104">
        <v>2019</v>
      </c>
      <c r="D438" s="50">
        <f t="shared" si="189"/>
        <v>0</v>
      </c>
      <c r="E438" s="50">
        <v>0</v>
      </c>
      <c r="F438" s="50">
        <v>0</v>
      </c>
      <c r="G438" s="50">
        <v>0</v>
      </c>
      <c r="H438" s="50">
        <v>0</v>
      </c>
      <c r="I438" s="51">
        <v>1</v>
      </c>
      <c r="J438" s="52"/>
      <c r="K438" s="52"/>
      <c r="L438" s="53" t="s">
        <v>99</v>
      </c>
    </row>
    <row r="439" spans="1:12" ht="12.75" customHeight="1" x14ac:dyDescent="0.25">
      <c r="A439" s="191"/>
      <c r="B439" s="192"/>
      <c r="C439" s="104">
        <v>2020</v>
      </c>
      <c r="D439" s="50">
        <f t="shared" si="189"/>
        <v>0</v>
      </c>
      <c r="E439" s="50">
        <v>0</v>
      </c>
      <c r="F439" s="50">
        <v>0</v>
      </c>
      <c r="G439" s="50">
        <v>0</v>
      </c>
      <c r="H439" s="50">
        <v>0</v>
      </c>
      <c r="I439" s="51">
        <v>1</v>
      </c>
      <c r="J439" s="52"/>
      <c r="K439" s="52"/>
      <c r="L439" s="53" t="s">
        <v>99</v>
      </c>
    </row>
    <row r="440" spans="1:12" ht="12.75" customHeight="1" x14ac:dyDescent="0.25">
      <c r="A440" s="191"/>
      <c r="B440" s="192"/>
      <c r="C440" s="104">
        <v>2021</v>
      </c>
      <c r="D440" s="50">
        <f t="shared" si="189"/>
        <v>0</v>
      </c>
      <c r="E440" s="50">
        <v>0</v>
      </c>
      <c r="F440" s="50">
        <v>0</v>
      </c>
      <c r="G440" s="50">
        <v>0</v>
      </c>
      <c r="H440" s="50">
        <v>0</v>
      </c>
      <c r="I440" s="51">
        <v>1</v>
      </c>
      <c r="J440" s="52"/>
      <c r="K440" s="52"/>
      <c r="L440" s="53" t="s">
        <v>99</v>
      </c>
    </row>
    <row r="441" spans="1:12" ht="12.75" customHeight="1" x14ac:dyDescent="0.25">
      <c r="A441" s="191"/>
      <c r="B441" s="192"/>
      <c r="C441" s="104">
        <v>2022</v>
      </c>
      <c r="D441" s="50">
        <f t="shared" si="189"/>
        <v>0</v>
      </c>
      <c r="E441" s="50">
        <v>0</v>
      </c>
      <c r="F441" s="50">
        <v>0</v>
      </c>
      <c r="G441" s="50">
        <v>0</v>
      </c>
      <c r="H441" s="50">
        <v>0</v>
      </c>
      <c r="I441" s="51">
        <v>1</v>
      </c>
      <c r="J441" s="52"/>
      <c r="K441" s="52"/>
      <c r="L441" s="53" t="s">
        <v>99</v>
      </c>
    </row>
    <row r="442" spans="1:12" ht="12.75" customHeight="1" x14ac:dyDescent="0.25">
      <c r="A442" s="191"/>
      <c r="B442" s="192"/>
      <c r="C442" s="104" t="s">
        <v>8</v>
      </c>
      <c r="D442" s="50">
        <f t="shared" si="189"/>
        <v>0</v>
      </c>
      <c r="E442" s="50">
        <v>0</v>
      </c>
      <c r="F442" s="50">
        <v>0</v>
      </c>
      <c r="G442" s="50">
        <v>0</v>
      </c>
      <c r="H442" s="50">
        <v>0</v>
      </c>
      <c r="I442" s="51">
        <v>1</v>
      </c>
      <c r="J442" s="52"/>
      <c r="K442" s="52"/>
      <c r="L442" s="53" t="s">
        <v>99</v>
      </c>
    </row>
    <row r="443" spans="1:12" ht="14.25" customHeight="1" x14ac:dyDescent="0.25">
      <c r="A443" s="191"/>
      <c r="B443" s="192"/>
      <c r="C443" s="54" t="s">
        <v>21</v>
      </c>
      <c r="D443" s="55">
        <f>SUM(D436:D442)</f>
        <v>30</v>
      </c>
      <c r="E443" s="55">
        <f t="shared" ref="E443:F443" si="190">SUM(E436:E442)</f>
        <v>0</v>
      </c>
      <c r="F443" s="55">
        <f t="shared" si="190"/>
        <v>0</v>
      </c>
      <c r="G443" s="55">
        <f>SUM(G436:G442)</f>
        <v>30</v>
      </c>
      <c r="H443" s="55">
        <f t="shared" ref="H443" si="191">SUM(H436:H442)</f>
        <v>0</v>
      </c>
      <c r="I443" s="56">
        <v>1</v>
      </c>
      <c r="J443" s="57"/>
      <c r="K443" s="57"/>
      <c r="L443" s="53" t="s">
        <v>99</v>
      </c>
    </row>
    <row r="444" spans="1:12" ht="12.75" customHeight="1" x14ac:dyDescent="0.25">
      <c r="A444" s="191" t="s">
        <v>111</v>
      </c>
      <c r="B444" s="192" t="s">
        <v>250</v>
      </c>
      <c r="C444" s="104">
        <v>2017</v>
      </c>
      <c r="D444" s="50">
        <f>SUM(E444:H444)</f>
        <v>20</v>
      </c>
      <c r="E444" s="50">
        <v>0</v>
      </c>
      <c r="F444" s="50">
        <v>0</v>
      </c>
      <c r="G444" s="50">
        <v>20</v>
      </c>
      <c r="H444" s="50">
        <v>0</v>
      </c>
      <c r="I444" s="51">
        <v>1</v>
      </c>
      <c r="J444" s="52"/>
      <c r="K444" s="52"/>
      <c r="L444" s="53" t="s">
        <v>99</v>
      </c>
    </row>
    <row r="445" spans="1:12" ht="12.75" customHeight="1" x14ac:dyDescent="0.25">
      <c r="A445" s="191"/>
      <c r="B445" s="192"/>
      <c r="C445" s="104">
        <v>2018</v>
      </c>
      <c r="D445" s="50">
        <f t="shared" ref="D445:D450" si="192">SUM(E445:H445)</f>
        <v>0</v>
      </c>
      <c r="E445" s="50">
        <v>0</v>
      </c>
      <c r="F445" s="50">
        <v>0</v>
      </c>
      <c r="G445" s="50">
        <v>0</v>
      </c>
      <c r="H445" s="50">
        <v>0</v>
      </c>
      <c r="I445" s="51">
        <v>1</v>
      </c>
      <c r="J445" s="52"/>
      <c r="K445" s="52"/>
      <c r="L445" s="53" t="s">
        <v>99</v>
      </c>
    </row>
    <row r="446" spans="1:12" ht="12.75" customHeight="1" x14ac:dyDescent="0.25">
      <c r="A446" s="191"/>
      <c r="B446" s="192"/>
      <c r="C446" s="104">
        <v>2019</v>
      </c>
      <c r="D446" s="50">
        <f t="shared" si="192"/>
        <v>0</v>
      </c>
      <c r="E446" s="50">
        <v>0</v>
      </c>
      <c r="F446" s="50">
        <v>0</v>
      </c>
      <c r="G446" s="50">
        <v>0</v>
      </c>
      <c r="H446" s="50">
        <v>0</v>
      </c>
      <c r="I446" s="51">
        <v>1</v>
      </c>
      <c r="J446" s="52"/>
      <c r="K446" s="52"/>
      <c r="L446" s="53" t="s">
        <v>99</v>
      </c>
    </row>
    <row r="447" spans="1:12" ht="12.75" customHeight="1" x14ac:dyDescent="0.25">
      <c r="A447" s="191"/>
      <c r="B447" s="192"/>
      <c r="C447" s="104">
        <v>2020</v>
      </c>
      <c r="D447" s="50">
        <f t="shared" si="192"/>
        <v>0</v>
      </c>
      <c r="E447" s="50">
        <v>0</v>
      </c>
      <c r="F447" s="50">
        <v>0</v>
      </c>
      <c r="G447" s="50">
        <v>0</v>
      </c>
      <c r="H447" s="50">
        <v>0</v>
      </c>
      <c r="I447" s="51">
        <v>1</v>
      </c>
      <c r="J447" s="52"/>
      <c r="K447" s="52"/>
      <c r="L447" s="53" t="s">
        <v>99</v>
      </c>
    </row>
    <row r="448" spans="1:12" ht="12.75" customHeight="1" x14ac:dyDescent="0.25">
      <c r="A448" s="191"/>
      <c r="B448" s="192"/>
      <c r="C448" s="104">
        <v>2021</v>
      </c>
      <c r="D448" s="50">
        <f t="shared" si="192"/>
        <v>0</v>
      </c>
      <c r="E448" s="50">
        <v>0</v>
      </c>
      <c r="F448" s="50">
        <v>0</v>
      </c>
      <c r="G448" s="50">
        <v>0</v>
      </c>
      <c r="H448" s="50">
        <v>0</v>
      </c>
      <c r="I448" s="51">
        <v>1</v>
      </c>
      <c r="J448" s="52"/>
      <c r="K448" s="52"/>
      <c r="L448" s="53" t="s">
        <v>99</v>
      </c>
    </row>
    <row r="449" spans="1:12" ht="12.75" customHeight="1" x14ac:dyDescent="0.25">
      <c r="A449" s="191"/>
      <c r="B449" s="192"/>
      <c r="C449" s="104">
        <v>2022</v>
      </c>
      <c r="D449" s="50">
        <f t="shared" si="192"/>
        <v>0</v>
      </c>
      <c r="E449" s="50">
        <v>0</v>
      </c>
      <c r="F449" s="50">
        <v>0</v>
      </c>
      <c r="G449" s="50">
        <v>0</v>
      </c>
      <c r="H449" s="50">
        <v>0</v>
      </c>
      <c r="I449" s="51">
        <v>1</v>
      </c>
      <c r="J449" s="52"/>
      <c r="K449" s="52"/>
      <c r="L449" s="53" t="s">
        <v>99</v>
      </c>
    </row>
    <row r="450" spans="1:12" ht="12.75" customHeight="1" x14ac:dyDescent="0.25">
      <c r="A450" s="191"/>
      <c r="B450" s="192"/>
      <c r="C450" s="104" t="s">
        <v>8</v>
      </c>
      <c r="D450" s="50">
        <f t="shared" si="192"/>
        <v>0</v>
      </c>
      <c r="E450" s="50">
        <v>0</v>
      </c>
      <c r="F450" s="50">
        <v>0</v>
      </c>
      <c r="G450" s="50">
        <v>0</v>
      </c>
      <c r="H450" s="50">
        <v>0</v>
      </c>
      <c r="I450" s="51">
        <v>1</v>
      </c>
      <c r="J450" s="52"/>
      <c r="K450" s="52"/>
      <c r="L450" s="53" t="s">
        <v>99</v>
      </c>
    </row>
    <row r="451" spans="1:12" ht="14.25" customHeight="1" x14ac:dyDescent="0.25">
      <c r="A451" s="191"/>
      <c r="B451" s="192"/>
      <c r="C451" s="54" t="s">
        <v>21</v>
      </c>
      <c r="D451" s="55">
        <f>SUM(D444:D450)</f>
        <v>20</v>
      </c>
      <c r="E451" s="55">
        <f t="shared" ref="E451:F451" si="193">SUM(E444:E450)</f>
        <v>0</v>
      </c>
      <c r="F451" s="55">
        <f t="shared" si="193"/>
        <v>0</v>
      </c>
      <c r="G451" s="55">
        <f>SUM(G444:G450)</f>
        <v>20</v>
      </c>
      <c r="H451" s="55">
        <f t="shared" ref="H451" si="194">SUM(H444:H450)</f>
        <v>0</v>
      </c>
      <c r="I451" s="56">
        <v>1</v>
      </c>
      <c r="J451" s="57"/>
      <c r="K451" s="57"/>
      <c r="L451" s="53" t="s">
        <v>99</v>
      </c>
    </row>
    <row r="452" spans="1:12" ht="14.25" customHeight="1" x14ac:dyDescent="0.25">
      <c r="A452" s="191" t="s">
        <v>112</v>
      </c>
      <c r="B452" s="192" t="s">
        <v>251</v>
      </c>
      <c r="C452" s="104">
        <v>2017</v>
      </c>
      <c r="D452" s="50">
        <f>SUM(E452:H452)</f>
        <v>1445</v>
      </c>
      <c r="E452" s="50">
        <v>0</v>
      </c>
      <c r="F452" s="50">
        <v>0</v>
      </c>
      <c r="G452" s="50">
        <v>1445</v>
      </c>
      <c r="H452" s="50">
        <v>0</v>
      </c>
      <c r="I452" s="51">
        <v>1</v>
      </c>
      <c r="J452" s="52"/>
      <c r="K452" s="52"/>
      <c r="L452" s="53" t="s">
        <v>99</v>
      </c>
    </row>
    <row r="453" spans="1:12" ht="14.25" customHeight="1" x14ac:dyDescent="0.25">
      <c r="A453" s="191"/>
      <c r="B453" s="192"/>
      <c r="C453" s="104">
        <v>2018</v>
      </c>
      <c r="D453" s="50">
        <f t="shared" ref="D453:D458" si="195">SUM(E453:H453)</f>
        <v>0</v>
      </c>
      <c r="E453" s="50">
        <v>0</v>
      </c>
      <c r="F453" s="50">
        <v>0</v>
      </c>
      <c r="G453" s="50">
        <v>0</v>
      </c>
      <c r="H453" s="50">
        <v>0</v>
      </c>
      <c r="I453" s="51">
        <v>1</v>
      </c>
      <c r="J453" s="52"/>
      <c r="K453" s="52"/>
      <c r="L453" s="53" t="s">
        <v>99</v>
      </c>
    </row>
    <row r="454" spans="1:12" ht="14.25" customHeight="1" x14ac:dyDescent="0.25">
      <c r="A454" s="191"/>
      <c r="B454" s="192"/>
      <c r="C454" s="104">
        <v>2019</v>
      </c>
      <c r="D454" s="50">
        <f t="shared" si="195"/>
        <v>0</v>
      </c>
      <c r="E454" s="50">
        <v>0</v>
      </c>
      <c r="F454" s="50">
        <v>0</v>
      </c>
      <c r="G454" s="50">
        <v>0</v>
      </c>
      <c r="H454" s="50">
        <v>0</v>
      </c>
      <c r="I454" s="51">
        <v>1</v>
      </c>
      <c r="J454" s="52"/>
      <c r="K454" s="52"/>
      <c r="L454" s="53" t="s">
        <v>99</v>
      </c>
    </row>
    <row r="455" spans="1:12" ht="14.25" customHeight="1" x14ac:dyDescent="0.25">
      <c r="A455" s="191"/>
      <c r="B455" s="192"/>
      <c r="C455" s="104">
        <v>2020</v>
      </c>
      <c r="D455" s="50">
        <f t="shared" si="195"/>
        <v>0</v>
      </c>
      <c r="E455" s="50">
        <v>0</v>
      </c>
      <c r="F455" s="50">
        <v>0</v>
      </c>
      <c r="G455" s="50">
        <v>0</v>
      </c>
      <c r="H455" s="50">
        <v>0</v>
      </c>
      <c r="I455" s="51">
        <v>1</v>
      </c>
      <c r="J455" s="52"/>
      <c r="K455" s="52"/>
      <c r="L455" s="53" t="s">
        <v>99</v>
      </c>
    </row>
    <row r="456" spans="1:12" ht="14.25" customHeight="1" x14ac:dyDescent="0.25">
      <c r="A456" s="191"/>
      <c r="B456" s="192"/>
      <c r="C456" s="104">
        <v>2021</v>
      </c>
      <c r="D456" s="50">
        <f t="shared" si="195"/>
        <v>0</v>
      </c>
      <c r="E456" s="50">
        <v>0</v>
      </c>
      <c r="F456" s="50">
        <v>0</v>
      </c>
      <c r="G456" s="50">
        <v>0</v>
      </c>
      <c r="H456" s="50">
        <v>0</v>
      </c>
      <c r="I456" s="51">
        <v>1</v>
      </c>
      <c r="J456" s="52"/>
      <c r="K456" s="52"/>
      <c r="L456" s="53" t="s">
        <v>99</v>
      </c>
    </row>
    <row r="457" spans="1:12" ht="14.25" customHeight="1" x14ac:dyDescent="0.25">
      <c r="A457" s="191"/>
      <c r="B457" s="192"/>
      <c r="C457" s="104">
        <v>2022</v>
      </c>
      <c r="D457" s="50">
        <f t="shared" si="195"/>
        <v>0</v>
      </c>
      <c r="E457" s="50">
        <v>0</v>
      </c>
      <c r="F457" s="50">
        <v>0</v>
      </c>
      <c r="G457" s="50">
        <v>0</v>
      </c>
      <c r="H457" s="50">
        <v>0</v>
      </c>
      <c r="I457" s="51">
        <v>1</v>
      </c>
      <c r="J457" s="52"/>
      <c r="K457" s="52"/>
      <c r="L457" s="53" t="s">
        <v>99</v>
      </c>
    </row>
    <row r="458" spans="1:12" ht="14.25" customHeight="1" x14ac:dyDescent="0.25">
      <c r="A458" s="191"/>
      <c r="B458" s="192"/>
      <c r="C458" s="104" t="s">
        <v>8</v>
      </c>
      <c r="D458" s="50">
        <f t="shared" si="195"/>
        <v>0</v>
      </c>
      <c r="E458" s="50">
        <v>0</v>
      </c>
      <c r="F458" s="50">
        <v>0</v>
      </c>
      <c r="G458" s="50">
        <v>0</v>
      </c>
      <c r="H458" s="50">
        <v>0</v>
      </c>
      <c r="I458" s="51">
        <v>1</v>
      </c>
      <c r="J458" s="52"/>
      <c r="K458" s="52"/>
      <c r="L458" s="53" t="s">
        <v>99</v>
      </c>
    </row>
    <row r="459" spans="1:12" ht="14.25" customHeight="1" x14ac:dyDescent="0.25">
      <c r="A459" s="191"/>
      <c r="B459" s="192"/>
      <c r="C459" s="54" t="s">
        <v>21</v>
      </c>
      <c r="D459" s="55">
        <f>SUM(D452:D458)</f>
        <v>1445</v>
      </c>
      <c r="E459" s="55">
        <f t="shared" ref="E459:F459" si="196">SUM(E452:E458)</f>
        <v>0</v>
      </c>
      <c r="F459" s="55">
        <f t="shared" si="196"/>
        <v>0</v>
      </c>
      <c r="G459" s="55">
        <f>SUM(G452:G458)</f>
        <v>1445</v>
      </c>
      <c r="H459" s="55">
        <f t="shared" ref="H459" si="197">SUM(H452:H458)</f>
        <v>0</v>
      </c>
      <c r="I459" s="56">
        <v>1</v>
      </c>
      <c r="J459" s="57"/>
      <c r="K459" s="57"/>
      <c r="L459" s="53" t="s">
        <v>99</v>
      </c>
    </row>
    <row r="460" spans="1:12" ht="12.75" customHeight="1" x14ac:dyDescent="0.25">
      <c r="A460" s="191" t="s">
        <v>252</v>
      </c>
      <c r="B460" s="192" t="s">
        <v>253</v>
      </c>
      <c r="C460" s="104">
        <v>2017</v>
      </c>
      <c r="D460" s="50">
        <f>SUM(E460:H460)</f>
        <v>35</v>
      </c>
      <c r="E460" s="50">
        <v>0</v>
      </c>
      <c r="F460" s="50">
        <v>0</v>
      </c>
      <c r="G460" s="50">
        <v>35</v>
      </c>
      <c r="H460" s="50">
        <v>0</v>
      </c>
      <c r="I460" s="51">
        <v>1</v>
      </c>
      <c r="J460" s="52"/>
      <c r="K460" s="52"/>
      <c r="L460" s="53" t="s">
        <v>99</v>
      </c>
    </row>
    <row r="461" spans="1:12" ht="12.75" customHeight="1" x14ac:dyDescent="0.25">
      <c r="A461" s="191"/>
      <c r="B461" s="192"/>
      <c r="C461" s="104">
        <v>2018</v>
      </c>
      <c r="D461" s="50">
        <f t="shared" ref="D461:D466" si="198">SUM(E461:H461)</f>
        <v>0</v>
      </c>
      <c r="E461" s="50">
        <v>0</v>
      </c>
      <c r="F461" s="50">
        <v>0</v>
      </c>
      <c r="G461" s="50">
        <v>0</v>
      </c>
      <c r="H461" s="50">
        <v>0</v>
      </c>
      <c r="I461" s="51">
        <v>1</v>
      </c>
      <c r="J461" s="52"/>
      <c r="K461" s="52"/>
      <c r="L461" s="53" t="s">
        <v>99</v>
      </c>
    </row>
    <row r="462" spans="1:12" ht="12.75" customHeight="1" x14ac:dyDescent="0.25">
      <c r="A462" s="191"/>
      <c r="B462" s="192"/>
      <c r="C462" s="104">
        <v>2019</v>
      </c>
      <c r="D462" s="50">
        <f t="shared" si="198"/>
        <v>0</v>
      </c>
      <c r="E462" s="50">
        <v>0</v>
      </c>
      <c r="F462" s="50">
        <v>0</v>
      </c>
      <c r="G462" s="50">
        <v>0</v>
      </c>
      <c r="H462" s="50">
        <v>0</v>
      </c>
      <c r="I462" s="51">
        <v>1</v>
      </c>
      <c r="J462" s="52"/>
      <c r="K462" s="52"/>
      <c r="L462" s="53" t="s">
        <v>99</v>
      </c>
    </row>
    <row r="463" spans="1:12" ht="12.75" customHeight="1" x14ac:dyDescent="0.25">
      <c r="A463" s="191"/>
      <c r="B463" s="192"/>
      <c r="C463" s="104">
        <v>2020</v>
      </c>
      <c r="D463" s="50">
        <f t="shared" si="198"/>
        <v>0</v>
      </c>
      <c r="E463" s="50">
        <v>0</v>
      </c>
      <c r="F463" s="50">
        <v>0</v>
      </c>
      <c r="G463" s="50">
        <v>0</v>
      </c>
      <c r="H463" s="50">
        <v>0</v>
      </c>
      <c r="I463" s="51">
        <v>1</v>
      </c>
      <c r="J463" s="52"/>
      <c r="K463" s="52"/>
      <c r="L463" s="53" t="s">
        <v>99</v>
      </c>
    </row>
    <row r="464" spans="1:12" ht="12.75" customHeight="1" x14ac:dyDescent="0.25">
      <c r="A464" s="191"/>
      <c r="B464" s="192"/>
      <c r="C464" s="104">
        <v>2021</v>
      </c>
      <c r="D464" s="50">
        <f t="shared" si="198"/>
        <v>0</v>
      </c>
      <c r="E464" s="50">
        <v>0</v>
      </c>
      <c r="F464" s="50">
        <v>0</v>
      </c>
      <c r="G464" s="50">
        <v>0</v>
      </c>
      <c r="H464" s="50">
        <v>0</v>
      </c>
      <c r="I464" s="51">
        <v>1</v>
      </c>
      <c r="J464" s="52"/>
      <c r="K464" s="52"/>
      <c r="L464" s="53" t="s">
        <v>99</v>
      </c>
    </row>
    <row r="465" spans="1:12" ht="12.75" customHeight="1" x14ac:dyDescent="0.25">
      <c r="A465" s="191"/>
      <c r="B465" s="192"/>
      <c r="C465" s="104">
        <v>2022</v>
      </c>
      <c r="D465" s="50">
        <f t="shared" si="198"/>
        <v>0</v>
      </c>
      <c r="E465" s="50">
        <v>0</v>
      </c>
      <c r="F465" s="50">
        <v>0</v>
      </c>
      <c r="G465" s="50">
        <v>0</v>
      </c>
      <c r="H465" s="50">
        <v>0</v>
      </c>
      <c r="I465" s="51">
        <v>1</v>
      </c>
      <c r="J465" s="52"/>
      <c r="K465" s="52"/>
      <c r="L465" s="53" t="s">
        <v>99</v>
      </c>
    </row>
    <row r="466" spans="1:12" ht="12.75" customHeight="1" x14ac:dyDescent="0.25">
      <c r="A466" s="191"/>
      <c r="B466" s="192"/>
      <c r="C466" s="104" t="s">
        <v>8</v>
      </c>
      <c r="D466" s="50">
        <f t="shared" si="198"/>
        <v>0</v>
      </c>
      <c r="E466" s="50">
        <v>0</v>
      </c>
      <c r="F466" s="50">
        <v>0</v>
      </c>
      <c r="G466" s="50">
        <v>0</v>
      </c>
      <c r="H466" s="50">
        <v>0</v>
      </c>
      <c r="I466" s="51">
        <v>1</v>
      </c>
      <c r="J466" s="52"/>
      <c r="K466" s="52"/>
      <c r="L466" s="53" t="s">
        <v>99</v>
      </c>
    </row>
    <row r="467" spans="1:12" ht="14.25" customHeight="1" x14ac:dyDescent="0.25">
      <c r="A467" s="191"/>
      <c r="B467" s="192"/>
      <c r="C467" s="54" t="s">
        <v>21</v>
      </c>
      <c r="D467" s="55">
        <f>SUM(D460:D466)</f>
        <v>35</v>
      </c>
      <c r="E467" s="55">
        <f t="shared" ref="E467:F467" si="199">SUM(E460:E466)</f>
        <v>0</v>
      </c>
      <c r="F467" s="55">
        <f t="shared" si="199"/>
        <v>0</v>
      </c>
      <c r="G467" s="55">
        <f>SUM(G460:G466)</f>
        <v>35</v>
      </c>
      <c r="H467" s="55">
        <f t="shared" ref="H467" si="200">SUM(H460:H466)</f>
        <v>0</v>
      </c>
      <c r="I467" s="56">
        <v>1</v>
      </c>
      <c r="J467" s="57"/>
      <c r="K467" s="57"/>
      <c r="L467" s="53" t="s">
        <v>99</v>
      </c>
    </row>
    <row r="468" spans="1:12" ht="12.75" customHeight="1" x14ac:dyDescent="0.25">
      <c r="A468" s="187" t="s">
        <v>100</v>
      </c>
      <c r="B468" s="188" t="s">
        <v>209</v>
      </c>
      <c r="C468" s="46">
        <v>2017</v>
      </c>
      <c r="D468" s="25">
        <f>SUM(E468:H468)</f>
        <v>2800</v>
      </c>
      <c r="E468" s="25">
        <f t="shared" ref="E468:H474" si="201">E476+E500+E540+E564+E596</f>
        <v>0</v>
      </c>
      <c r="F468" s="25">
        <f t="shared" si="201"/>
        <v>0</v>
      </c>
      <c r="G468" s="25">
        <f t="shared" si="201"/>
        <v>2800</v>
      </c>
      <c r="H468" s="25">
        <f t="shared" si="201"/>
        <v>0</v>
      </c>
      <c r="I468" s="4">
        <v>1</v>
      </c>
      <c r="J468" s="46"/>
      <c r="K468" s="46"/>
      <c r="L468" s="5" t="s">
        <v>120</v>
      </c>
    </row>
    <row r="469" spans="1:12" ht="12.75" customHeight="1" x14ac:dyDescent="0.25">
      <c r="A469" s="187"/>
      <c r="B469" s="189"/>
      <c r="C469" s="46">
        <v>2018</v>
      </c>
      <c r="D469" s="25">
        <f t="shared" ref="D469:D474" si="202">SUM(E469:H469)</f>
        <v>7992.84</v>
      </c>
      <c r="E469" s="25">
        <f t="shared" si="201"/>
        <v>0</v>
      </c>
      <c r="F469" s="25">
        <f t="shared" si="201"/>
        <v>0</v>
      </c>
      <c r="G469" s="25">
        <f t="shared" si="201"/>
        <v>7992.84</v>
      </c>
      <c r="H469" s="25">
        <f t="shared" si="201"/>
        <v>0</v>
      </c>
      <c r="I469" s="4">
        <v>1</v>
      </c>
      <c r="J469" s="6"/>
      <c r="K469" s="6"/>
      <c r="L469" s="5" t="s">
        <v>120</v>
      </c>
    </row>
    <row r="470" spans="1:12" ht="12.75" customHeight="1" x14ac:dyDescent="0.25">
      <c r="A470" s="187"/>
      <c r="B470" s="189"/>
      <c r="C470" s="46">
        <v>2019</v>
      </c>
      <c r="D470" s="25">
        <f t="shared" si="202"/>
        <v>5981.7500000000009</v>
      </c>
      <c r="E470" s="25">
        <f t="shared" si="201"/>
        <v>0</v>
      </c>
      <c r="F470" s="25">
        <f t="shared" si="201"/>
        <v>0</v>
      </c>
      <c r="G470" s="25">
        <f t="shared" si="201"/>
        <v>5981.7500000000009</v>
      </c>
      <c r="H470" s="25">
        <f t="shared" si="201"/>
        <v>0</v>
      </c>
      <c r="I470" s="4">
        <v>1</v>
      </c>
      <c r="J470" s="6"/>
      <c r="K470" s="6"/>
      <c r="L470" s="5" t="s">
        <v>120</v>
      </c>
    </row>
    <row r="471" spans="1:12" ht="12.75" customHeight="1" x14ac:dyDescent="0.25">
      <c r="A471" s="187"/>
      <c r="B471" s="189"/>
      <c r="C471" s="46">
        <v>2020</v>
      </c>
      <c r="D471" s="25">
        <f t="shared" si="202"/>
        <v>2755</v>
      </c>
      <c r="E471" s="25">
        <f t="shared" si="201"/>
        <v>0</v>
      </c>
      <c r="F471" s="25">
        <f t="shared" si="201"/>
        <v>0</v>
      </c>
      <c r="G471" s="25">
        <f t="shared" si="201"/>
        <v>2755</v>
      </c>
      <c r="H471" s="25">
        <f t="shared" si="201"/>
        <v>0</v>
      </c>
      <c r="I471" s="4">
        <v>1</v>
      </c>
      <c r="J471" s="6"/>
      <c r="K471" s="6"/>
      <c r="L471" s="5" t="s">
        <v>120</v>
      </c>
    </row>
    <row r="472" spans="1:12" ht="12.75" customHeight="1" x14ac:dyDescent="0.25">
      <c r="A472" s="187"/>
      <c r="B472" s="189"/>
      <c r="C472" s="46">
        <v>2021</v>
      </c>
      <c r="D472" s="25">
        <f t="shared" si="202"/>
        <v>3200</v>
      </c>
      <c r="E472" s="25">
        <f t="shared" si="201"/>
        <v>0</v>
      </c>
      <c r="F472" s="25">
        <f t="shared" si="201"/>
        <v>0</v>
      </c>
      <c r="G472" s="25">
        <f t="shared" si="201"/>
        <v>3200</v>
      </c>
      <c r="H472" s="25">
        <f t="shared" si="201"/>
        <v>0</v>
      </c>
      <c r="I472" s="4">
        <v>1</v>
      </c>
      <c r="J472" s="6"/>
      <c r="K472" s="6"/>
      <c r="L472" s="5" t="s">
        <v>120</v>
      </c>
    </row>
    <row r="473" spans="1:12" ht="12.75" customHeight="1" x14ac:dyDescent="0.25">
      <c r="A473" s="187"/>
      <c r="B473" s="189"/>
      <c r="C473" s="46">
        <v>2022</v>
      </c>
      <c r="D473" s="25">
        <f t="shared" si="202"/>
        <v>1530</v>
      </c>
      <c r="E473" s="25">
        <f t="shared" si="201"/>
        <v>0</v>
      </c>
      <c r="F473" s="25">
        <f t="shared" si="201"/>
        <v>0</v>
      </c>
      <c r="G473" s="25">
        <f t="shared" si="201"/>
        <v>1530</v>
      </c>
      <c r="H473" s="25">
        <f t="shared" si="201"/>
        <v>0</v>
      </c>
      <c r="I473" s="4">
        <v>1</v>
      </c>
      <c r="J473" s="6"/>
      <c r="K473" s="6"/>
      <c r="L473" s="5" t="s">
        <v>120</v>
      </c>
    </row>
    <row r="474" spans="1:12" ht="12.75" customHeight="1" x14ac:dyDescent="0.25">
      <c r="A474" s="187"/>
      <c r="B474" s="189"/>
      <c r="C474" s="46" t="s">
        <v>8</v>
      </c>
      <c r="D474" s="25">
        <f t="shared" si="202"/>
        <v>12240</v>
      </c>
      <c r="E474" s="25">
        <f t="shared" si="201"/>
        <v>0</v>
      </c>
      <c r="F474" s="25">
        <f t="shared" si="201"/>
        <v>0</v>
      </c>
      <c r="G474" s="25">
        <f t="shared" si="201"/>
        <v>12240</v>
      </c>
      <c r="H474" s="25">
        <f t="shared" si="201"/>
        <v>0</v>
      </c>
      <c r="I474" s="4">
        <v>1</v>
      </c>
      <c r="J474" s="6"/>
      <c r="K474" s="6"/>
      <c r="L474" s="5" t="s">
        <v>120</v>
      </c>
    </row>
    <row r="475" spans="1:12" ht="14.25" customHeight="1" x14ac:dyDescent="0.25">
      <c r="A475" s="187"/>
      <c r="B475" s="190"/>
      <c r="C475" s="10" t="s">
        <v>21</v>
      </c>
      <c r="D475" s="26">
        <f>SUM(D468:D474)</f>
        <v>36499.589999999997</v>
      </c>
      <c r="E475" s="26">
        <f t="shared" ref="E475:H475" si="203">SUM(E468:E474)</f>
        <v>0</v>
      </c>
      <c r="F475" s="26">
        <f t="shared" si="203"/>
        <v>0</v>
      </c>
      <c r="G475" s="26">
        <f t="shared" si="203"/>
        <v>36499.589999999997</v>
      </c>
      <c r="H475" s="26">
        <f t="shared" si="203"/>
        <v>0</v>
      </c>
      <c r="I475" s="11">
        <v>1</v>
      </c>
      <c r="J475" s="12"/>
      <c r="K475" s="12"/>
      <c r="L475" s="5" t="s">
        <v>120</v>
      </c>
    </row>
    <row r="476" spans="1:12" ht="12.75" customHeight="1" x14ac:dyDescent="0.25">
      <c r="A476" s="201" t="s">
        <v>90</v>
      </c>
      <c r="B476" s="202" t="s">
        <v>210</v>
      </c>
      <c r="C476" s="42">
        <v>2017</v>
      </c>
      <c r="D476" s="27">
        <f>SUM(E476:H476)</f>
        <v>90</v>
      </c>
      <c r="E476" s="28">
        <f>E484+E492</f>
        <v>0</v>
      </c>
      <c r="F476" s="28">
        <f t="shared" ref="F476:H476" si="204">F484+F492</f>
        <v>0</v>
      </c>
      <c r="G476" s="28">
        <f t="shared" si="204"/>
        <v>90</v>
      </c>
      <c r="H476" s="28">
        <f t="shared" si="204"/>
        <v>0</v>
      </c>
      <c r="I476" s="18">
        <v>1</v>
      </c>
      <c r="J476" s="20"/>
      <c r="K476" s="20"/>
      <c r="L476" s="19" t="s">
        <v>121</v>
      </c>
    </row>
    <row r="477" spans="1:12" ht="12.75" customHeight="1" x14ac:dyDescent="0.25">
      <c r="A477" s="201"/>
      <c r="B477" s="203"/>
      <c r="C477" s="42">
        <v>2018</v>
      </c>
      <c r="D477" s="27">
        <f t="shared" ref="D477:D482" si="205">SUM(E477:H477)</f>
        <v>80</v>
      </c>
      <c r="E477" s="28">
        <f t="shared" ref="E477:H477" si="206">E485+E493</f>
        <v>0</v>
      </c>
      <c r="F477" s="28">
        <f t="shared" si="206"/>
        <v>0</v>
      </c>
      <c r="G477" s="28">
        <f t="shared" si="206"/>
        <v>80</v>
      </c>
      <c r="H477" s="28">
        <f t="shared" si="206"/>
        <v>0</v>
      </c>
      <c r="I477" s="18">
        <v>1</v>
      </c>
      <c r="J477" s="20"/>
      <c r="K477" s="20"/>
      <c r="L477" s="19" t="s">
        <v>121</v>
      </c>
    </row>
    <row r="478" spans="1:12" ht="12.75" customHeight="1" x14ac:dyDescent="0.25">
      <c r="A478" s="201"/>
      <c r="B478" s="203"/>
      <c r="C478" s="42">
        <v>2019</v>
      </c>
      <c r="D478" s="27">
        <f t="shared" si="205"/>
        <v>80</v>
      </c>
      <c r="E478" s="28">
        <f t="shared" ref="E478:H478" si="207">E486+E494</f>
        <v>0</v>
      </c>
      <c r="F478" s="28">
        <f t="shared" si="207"/>
        <v>0</v>
      </c>
      <c r="G478" s="28">
        <f t="shared" si="207"/>
        <v>80</v>
      </c>
      <c r="H478" s="28">
        <f t="shared" si="207"/>
        <v>0</v>
      </c>
      <c r="I478" s="18">
        <v>1</v>
      </c>
      <c r="J478" s="20"/>
      <c r="K478" s="20"/>
      <c r="L478" s="19" t="s">
        <v>121</v>
      </c>
    </row>
    <row r="479" spans="1:12" ht="12.75" customHeight="1" x14ac:dyDescent="0.25">
      <c r="A479" s="201"/>
      <c r="B479" s="203"/>
      <c r="C479" s="42">
        <v>2020</v>
      </c>
      <c r="D479" s="27">
        <f t="shared" si="205"/>
        <v>80</v>
      </c>
      <c r="E479" s="28">
        <f t="shared" ref="E479:H479" si="208">E487+E495</f>
        <v>0</v>
      </c>
      <c r="F479" s="28">
        <f t="shared" si="208"/>
        <v>0</v>
      </c>
      <c r="G479" s="28">
        <f t="shared" si="208"/>
        <v>80</v>
      </c>
      <c r="H479" s="28">
        <f t="shared" si="208"/>
        <v>0</v>
      </c>
      <c r="I479" s="18">
        <v>1</v>
      </c>
      <c r="J479" s="20"/>
      <c r="K479" s="20"/>
      <c r="L479" s="19" t="s">
        <v>121</v>
      </c>
    </row>
    <row r="480" spans="1:12" ht="12.75" customHeight="1" x14ac:dyDescent="0.25">
      <c r="A480" s="201"/>
      <c r="B480" s="203"/>
      <c r="C480" s="42">
        <v>2021</v>
      </c>
      <c r="D480" s="27">
        <f t="shared" si="205"/>
        <v>80</v>
      </c>
      <c r="E480" s="28">
        <f t="shared" ref="E480:H480" si="209">E488+E496</f>
        <v>0</v>
      </c>
      <c r="F480" s="28">
        <f t="shared" si="209"/>
        <v>0</v>
      </c>
      <c r="G480" s="28">
        <f t="shared" si="209"/>
        <v>80</v>
      </c>
      <c r="H480" s="28">
        <f t="shared" si="209"/>
        <v>0</v>
      </c>
      <c r="I480" s="18">
        <v>1</v>
      </c>
      <c r="J480" s="20"/>
      <c r="K480" s="20"/>
      <c r="L480" s="19" t="s">
        <v>121</v>
      </c>
    </row>
    <row r="481" spans="1:12" ht="12.75" customHeight="1" x14ac:dyDescent="0.25">
      <c r="A481" s="201"/>
      <c r="B481" s="203"/>
      <c r="C481" s="42">
        <v>2022</v>
      </c>
      <c r="D481" s="27">
        <f t="shared" si="205"/>
        <v>80</v>
      </c>
      <c r="E481" s="28">
        <f t="shared" ref="E481:H481" si="210">E489+E497</f>
        <v>0</v>
      </c>
      <c r="F481" s="28">
        <f t="shared" si="210"/>
        <v>0</v>
      </c>
      <c r="G481" s="28">
        <f t="shared" si="210"/>
        <v>80</v>
      </c>
      <c r="H481" s="28">
        <f t="shared" si="210"/>
        <v>0</v>
      </c>
      <c r="I481" s="18">
        <v>1</v>
      </c>
      <c r="J481" s="20"/>
      <c r="K481" s="20"/>
      <c r="L481" s="19" t="s">
        <v>121</v>
      </c>
    </row>
    <row r="482" spans="1:12" ht="12.75" customHeight="1" x14ac:dyDescent="0.25">
      <c r="A482" s="201"/>
      <c r="B482" s="203"/>
      <c r="C482" s="42" t="s">
        <v>8</v>
      </c>
      <c r="D482" s="27">
        <f t="shared" si="205"/>
        <v>640</v>
      </c>
      <c r="E482" s="28">
        <f t="shared" ref="E482:H482" si="211">E490+E498</f>
        <v>0</v>
      </c>
      <c r="F482" s="28">
        <f t="shared" si="211"/>
        <v>0</v>
      </c>
      <c r="G482" s="28">
        <f t="shared" si="211"/>
        <v>640</v>
      </c>
      <c r="H482" s="28">
        <f t="shared" si="211"/>
        <v>0</v>
      </c>
      <c r="I482" s="18">
        <v>1</v>
      </c>
      <c r="J482" s="20"/>
      <c r="K482" s="20"/>
      <c r="L482" s="19" t="s">
        <v>121</v>
      </c>
    </row>
    <row r="483" spans="1:12" ht="14.25" customHeight="1" x14ac:dyDescent="0.25">
      <c r="A483" s="201"/>
      <c r="B483" s="204"/>
      <c r="C483" s="21" t="s">
        <v>21</v>
      </c>
      <c r="D483" s="29">
        <f>SUM(D476:D482)</f>
        <v>1130</v>
      </c>
      <c r="E483" s="29">
        <f t="shared" ref="E483:H483" si="212">SUM(E476:E482)</f>
        <v>0</v>
      </c>
      <c r="F483" s="29">
        <f t="shared" si="212"/>
        <v>0</v>
      </c>
      <c r="G483" s="29">
        <f t="shared" si="212"/>
        <v>1130</v>
      </c>
      <c r="H483" s="29">
        <f t="shared" si="212"/>
        <v>0</v>
      </c>
      <c r="I483" s="22">
        <v>1</v>
      </c>
      <c r="J483" s="23"/>
      <c r="K483" s="23"/>
      <c r="L483" s="19" t="s">
        <v>121</v>
      </c>
    </row>
    <row r="484" spans="1:12" ht="12.75" customHeight="1" x14ac:dyDescent="0.25">
      <c r="A484" s="191" t="s">
        <v>101</v>
      </c>
      <c r="B484" s="192" t="s">
        <v>122</v>
      </c>
      <c r="C484" s="49">
        <v>2017</v>
      </c>
      <c r="D484" s="50">
        <f>SUM(E484:H484)</f>
        <v>0</v>
      </c>
      <c r="E484" s="50">
        <v>0</v>
      </c>
      <c r="F484" s="50">
        <v>0</v>
      </c>
      <c r="G484" s="50">
        <v>0</v>
      </c>
      <c r="H484" s="50">
        <v>0</v>
      </c>
      <c r="I484" s="51">
        <v>1</v>
      </c>
      <c r="J484" s="52"/>
      <c r="K484" s="52"/>
      <c r="L484" s="53" t="s">
        <v>121</v>
      </c>
    </row>
    <row r="485" spans="1:12" ht="12.75" customHeight="1" x14ac:dyDescent="0.25">
      <c r="A485" s="191"/>
      <c r="B485" s="192"/>
      <c r="C485" s="49">
        <v>2018</v>
      </c>
      <c r="D485" s="50">
        <f t="shared" ref="D485:D490" si="213">SUM(E485:H485)</f>
        <v>0</v>
      </c>
      <c r="E485" s="50">
        <v>0</v>
      </c>
      <c r="F485" s="50">
        <v>0</v>
      </c>
      <c r="G485" s="50">
        <v>0</v>
      </c>
      <c r="H485" s="50">
        <v>0</v>
      </c>
      <c r="I485" s="51">
        <v>1</v>
      </c>
      <c r="J485" s="52"/>
      <c r="K485" s="52"/>
      <c r="L485" s="53" t="s">
        <v>121</v>
      </c>
    </row>
    <row r="486" spans="1:12" ht="12.75" customHeight="1" x14ac:dyDescent="0.25">
      <c r="A486" s="191"/>
      <c r="B486" s="192"/>
      <c r="C486" s="49">
        <v>2019</v>
      </c>
      <c r="D486" s="50">
        <f t="shared" si="213"/>
        <v>0</v>
      </c>
      <c r="E486" s="50">
        <v>0</v>
      </c>
      <c r="F486" s="50">
        <v>0</v>
      </c>
      <c r="G486" s="50">
        <v>0</v>
      </c>
      <c r="H486" s="50">
        <v>0</v>
      </c>
      <c r="I486" s="51">
        <v>1</v>
      </c>
      <c r="J486" s="52"/>
      <c r="K486" s="52"/>
      <c r="L486" s="53" t="s">
        <v>121</v>
      </c>
    </row>
    <row r="487" spans="1:12" ht="12.75" customHeight="1" x14ac:dyDescent="0.25">
      <c r="A487" s="191"/>
      <c r="B487" s="192"/>
      <c r="C487" s="49">
        <v>2020</v>
      </c>
      <c r="D487" s="50">
        <f t="shared" si="213"/>
        <v>0</v>
      </c>
      <c r="E487" s="50">
        <v>0</v>
      </c>
      <c r="F487" s="50">
        <v>0</v>
      </c>
      <c r="G487" s="50">
        <v>0</v>
      </c>
      <c r="H487" s="50">
        <v>0</v>
      </c>
      <c r="I487" s="51">
        <v>1</v>
      </c>
      <c r="J487" s="52"/>
      <c r="K487" s="52"/>
      <c r="L487" s="53" t="s">
        <v>121</v>
      </c>
    </row>
    <row r="488" spans="1:12" ht="12.75" customHeight="1" x14ac:dyDescent="0.25">
      <c r="A488" s="191"/>
      <c r="B488" s="192"/>
      <c r="C488" s="49">
        <v>2021</v>
      </c>
      <c r="D488" s="50">
        <f t="shared" si="213"/>
        <v>0</v>
      </c>
      <c r="E488" s="50">
        <v>0</v>
      </c>
      <c r="F488" s="50">
        <v>0</v>
      </c>
      <c r="G488" s="50">
        <v>0</v>
      </c>
      <c r="H488" s="50">
        <v>0</v>
      </c>
      <c r="I488" s="51">
        <v>1</v>
      </c>
      <c r="J488" s="52"/>
      <c r="K488" s="52"/>
      <c r="L488" s="53" t="s">
        <v>121</v>
      </c>
    </row>
    <row r="489" spans="1:12" ht="12.75" customHeight="1" x14ac:dyDescent="0.25">
      <c r="A489" s="191"/>
      <c r="B489" s="192"/>
      <c r="C489" s="49">
        <v>2022</v>
      </c>
      <c r="D489" s="50">
        <f t="shared" si="213"/>
        <v>0</v>
      </c>
      <c r="E489" s="50">
        <v>0</v>
      </c>
      <c r="F489" s="50">
        <v>0</v>
      </c>
      <c r="G489" s="50">
        <v>0</v>
      </c>
      <c r="H489" s="50">
        <v>0</v>
      </c>
      <c r="I489" s="51">
        <v>1</v>
      </c>
      <c r="J489" s="52"/>
      <c r="K489" s="52"/>
      <c r="L489" s="53" t="s">
        <v>121</v>
      </c>
    </row>
    <row r="490" spans="1:12" ht="12.75" customHeight="1" x14ac:dyDescent="0.25">
      <c r="A490" s="191"/>
      <c r="B490" s="192"/>
      <c r="C490" s="49" t="s">
        <v>8</v>
      </c>
      <c r="D490" s="50">
        <f t="shared" si="213"/>
        <v>0</v>
      </c>
      <c r="E490" s="50">
        <v>0</v>
      </c>
      <c r="F490" s="50">
        <v>0</v>
      </c>
      <c r="G490" s="50">
        <v>0</v>
      </c>
      <c r="H490" s="50">
        <v>0</v>
      </c>
      <c r="I490" s="51">
        <v>1</v>
      </c>
      <c r="J490" s="52"/>
      <c r="K490" s="52"/>
      <c r="L490" s="53" t="s">
        <v>121</v>
      </c>
    </row>
    <row r="491" spans="1:12" ht="14.25" customHeight="1" x14ac:dyDescent="0.25">
      <c r="A491" s="191"/>
      <c r="B491" s="192"/>
      <c r="C491" s="54" t="s">
        <v>21</v>
      </c>
      <c r="D491" s="55">
        <f>SUM(D484:D490)</f>
        <v>0</v>
      </c>
      <c r="E491" s="55">
        <f t="shared" ref="E491:F491" si="214">SUM(E484:E490)</f>
        <v>0</v>
      </c>
      <c r="F491" s="55">
        <f t="shared" si="214"/>
        <v>0</v>
      </c>
      <c r="G491" s="55">
        <f>SUM(G484:G490)</f>
        <v>0</v>
      </c>
      <c r="H491" s="55">
        <f t="shared" ref="H491" si="215">SUM(H484:H490)</f>
        <v>0</v>
      </c>
      <c r="I491" s="56">
        <v>1</v>
      </c>
      <c r="J491" s="57"/>
      <c r="K491" s="57"/>
      <c r="L491" s="53" t="s">
        <v>121</v>
      </c>
    </row>
    <row r="492" spans="1:12" ht="12.75" customHeight="1" x14ac:dyDescent="0.25">
      <c r="A492" s="191" t="s">
        <v>102</v>
      </c>
      <c r="B492" s="192" t="s">
        <v>123</v>
      </c>
      <c r="C492" s="49">
        <v>2017</v>
      </c>
      <c r="D492" s="50">
        <f>SUM(E492:H492)</f>
        <v>90</v>
      </c>
      <c r="E492" s="50">
        <v>0</v>
      </c>
      <c r="F492" s="50">
        <v>0</v>
      </c>
      <c r="G492" s="47">
        <v>90</v>
      </c>
      <c r="H492" s="50">
        <v>0</v>
      </c>
      <c r="I492" s="51">
        <v>1</v>
      </c>
      <c r="J492" s="52"/>
      <c r="K492" s="52"/>
      <c r="L492" s="53" t="s">
        <v>121</v>
      </c>
    </row>
    <row r="493" spans="1:12" ht="12.75" customHeight="1" x14ac:dyDescent="0.25">
      <c r="A493" s="191"/>
      <c r="B493" s="192"/>
      <c r="C493" s="49">
        <v>2018</v>
      </c>
      <c r="D493" s="50">
        <f t="shared" ref="D493:D498" si="216">SUM(E493:H493)</f>
        <v>80</v>
      </c>
      <c r="E493" s="50">
        <v>0</v>
      </c>
      <c r="F493" s="50">
        <v>0</v>
      </c>
      <c r="G493" s="47">
        <v>80</v>
      </c>
      <c r="H493" s="50">
        <v>0</v>
      </c>
      <c r="I493" s="51">
        <v>1</v>
      </c>
      <c r="J493" s="52"/>
      <c r="K493" s="52"/>
      <c r="L493" s="53" t="s">
        <v>121</v>
      </c>
    </row>
    <row r="494" spans="1:12" ht="12.75" customHeight="1" x14ac:dyDescent="0.25">
      <c r="A494" s="191"/>
      <c r="B494" s="192"/>
      <c r="C494" s="49">
        <v>2019</v>
      </c>
      <c r="D494" s="50">
        <f t="shared" si="216"/>
        <v>80</v>
      </c>
      <c r="E494" s="50">
        <v>0</v>
      </c>
      <c r="F494" s="50">
        <v>0</v>
      </c>
      <c r="G494" s="47">
        <v>80</v>
      </c>
      <c r="H494" s="50">
        <v>0</v>
      </c>
      <c r="I494" s="51">
        <v>1</v>
      </c>
      <c r="J494" s="52"/>
      <c r="K494" s="52"/>
      <c r="L494" s="53" t="s">
        <v>121</v>
      </c>
    </row>
    <row r="495" spans="1:12" ht="12.75" customHeight="1" x14ac:dyDescent="0.25">
      <c r="A495" s="191"/>
      <c r="B495" s="192"/>
      <c r="C495" s="49">
        <v>2020</v>
      </c>
      <c r="D495" s="50">
        <f t="shared" si="216"/>
        <v>80</v>
      </c>
      <c r="E495" s="50">
        <v>0</v>
      </c>
      <c r="F495" s="50">
        <v>0</v>
      </c>
      <c r="G495" s="47">
        <v>80</v>
      </c>
      <c r="H495" s="50">
        <v>0</v>
      </c>
      <c r="I495" s="51">
        <v>1</v>
      </c>
      <c r="J495" s="52"/>
      <c r="K495" s="52"/>
      <c r="L495" s="53" t="s">
        <v>121</v>
      </c>
    </row>
    <row r="496" spans="1:12" ht="12.75" customHeight="1" x14ac:dyDescent="0.25">
      <c r="A496" s="191"/>
      <c r="B496" s="192"/>
      <c r="C496" s="49">
        <v>2021</v>
      </c>
      <c r="D496" s="50">
        <f t="shared" si="216"/>
        <v>80</v>
      </c>
      <c r="E496" s="50">
        <v>0</v>
      </c>
      <c r="F496" s="50">
        <v>0</v>
      </c>
      <c r="G496" s="48">
        <v>80</v>
      </c>
      <c r="H496" s="50">
        <v>0</v>
      </c>
      <c r="I496" s="51">
        <v>1</v>
      </c>
      <c r="J496" s="52"/>
      <c r="K496" s="52"/>
      <c r="L496" s="53" t="s">
        <v>121</v>
      </c>
    </row>
    <row r="497" spans="1:12" ht="12.75" customHeight="1" x14ac:dyDescent="0.25">
      <c r="A497" s="191"/>
      <c r="B497" s="192"/>
      <c r="C497" s="49">
        <v>2022</v>
      </c>
      <c r="D497" s="50">
        <f t="shared" si="216"/>
        <v>80</v>
      </c>
      <c r="E497" s="50">
        <v>0</v>
      </c>
      <c r="F497" s="50">
        <v>0</v>
      </c>
      <c r="G497" s="48">
        <v>80</v>
      </c>
      <c r="H497" s="50">
        <v>0</v>
      </c>
      <c r="I497" s="51">
        <v>1</v>
      </c>
      <c r="J497" s="52"/>
      <c r="K497" s="52"/>
      <c r="L497" s="53" t="s">
        <v>121</v>
      </c>
    </row>
    <row r="498" spans="1:12" ht="12.75" customHeight="1" x14ac:dyDescent="0.25">
      <c r="A498" s="191"/>
      <c r="B498" s="192"/>
      <c r="C498" s="49" t="s">
        <v>8</v>
      </c>
      <c r="D498" s="50">
        <f t="shared" si="216"/>
        <v>640</v>
      </c>
      <c r="E498" s="50">
        <v>0</v>
      </c>
      <c r="F498" s="50">
        <v>0</v>
      </c>
      <c r="G498" s="50">
        <f>G497*8</f>
        <v>640</v>
      </c>
      <c r="H498" s="50">
        <v>0</v>
      </c>
      <c r="I498" s="51">
        <v>1</v>
      </c>
      <c r="J498" s="52"/>
      <c r="K498" s="52"/>
      <c r="L498" s="53" t="s">
        <v>121</v>
      </c>
    </row>
    <row r="499" spans="1:12" ht="14.25" customHeight="1" x14ac:dyDescent="0.25">
      <c r="A499" s="191"/>
      <c r="B499" s="192"/>
      <c r="C499" s="54" t="s">
        <v>21</v>
      </c>
      <c r="D499" s="55">
        <f>SUM(D492:D498)</f>
        <v>1130</v>
      </c>
      <c r="E499" s="55">
        <f t="shared" ref="E499:F499" si="217">SUM(E492:E498)</f>
        <v>0</v>
      </c>
      <c r="F499" s="55">
        <f t="shared" si="217"/>
        <v>0</v>
      </c>
      <c r="G499" s="55">
        <f>SUM(G492:G498)</f>
        <v>1130</v>
      </c>
      <c r="H499" s="55">
        <f t="shared" ref="H499" si="218">SUM(H492:H498)</f>
        <v>0</v>
      </c>
      <c r="I499" s="56">
        <v>1</v>
      </c>
      <c r="J499" s="57"/>
      <c r="K499" s="57"/>
      <c r="L499" s="53" t="s">
        <v>121</v>
      </c>
    </row>
    <row r="500" spans="1:12" ht="12.75" customHeight="1" x14ac:dyDescent="0.25">
      <c r="A500" s="201" t="s">
        <v>103</v>
      </c>
      <c r="B500" s="202" t="s">
        <v>211</v>
      </c>
      <c r="C500" s="42">
        <v>2017</v>
      </c>
      <c r="D500" s="27">
        <f>SUM(E500:H500)</f>
        <v>110</v>
      </c>
      <c r="E500" s="28">
        <f>E508+E516+E524+E532</f>
        <v>0</v>
      </c>
      <c r="F500" s="28">
        <f t="shared" ref="F500:H500" si="219">F508+F516+F524+F532</f>
        <v>0</v>
      </c>
      <c r="G500" s="28">
        <f t="shared" si="219"/>
        <v>110</v>
      </c>
      <c r="H500" s="28">
        <f t="shared" si="219"/>
        <v>0</v>
      </c>
      <c r="I500" s="18">
        <v>1</v>
      </c>
      <c r="J500" s="20"/>
      <c r="K500" s="20"/>
      <c r="L500" s="19" t="s">
        <v>121</v>
      </c>
    </row>
    <row r="501" spans="1:12" ht="12.75" customHeight="1" x14ac:dyDescent="0.25">
      <c r="A501" s="201"/>
      <c r="B501" s="203"/>
      <c r="C501" s="42">
        <v>2018</v>
      </c>
      <c r="D501" s="27">
        <f t="shared" ref="D501:D506" si="220">SUM(E501:H501)</f>
        <v>110</v>
      </c>
      <c r="E501" s="28">
        <f t="shared" ref="E501:H506" si="221">E509+E517+E525+E533</f>
        <v>0</v>
      </c>
      <c r="F501" s="28">
        <f t="shared" si="221"/>
        <v>0</v>
      </c>
      <c r="G501" s="28">
        <f t="shared" si="221"/>
        <v>110</v>
      </c>
      <c r="H501" s="28">
        <f t="shared" si="221"/>
        <v>0</v>
      </c>
      <c r="I501" s="18">
        <v>1</v>
      </c>
      <c r="J501" s="20"/>
      <c r="K501" s="20"/>
      <c r="L501" s="19" t="s">
        <v>121</v>
      </c>
    </row>
    <row r="502" spans="1:12" ht="12.75" customHeight="1" x14ac:dyDescent="0.25">
      <c r="A502" s="201"/>
      <c r="B502" s="203"/>
      <c r="C502" s="42">
        <v>2019</v>
      </c>
      <c r="D502" s="27">
        <f t="shared" si="220"/>
        <v>110</v>
      </c>
      <c r="E502" s="28">
        <f t="shared" si="221"/>
        <v>0</v>
      </c>
      <c r="F502" s="28">
        <f t="shared" si="221"/>
        <v>0</v>
      </c>
      <c r="G502" s="28">
        <f t="shared" si="221"/>
        <v>110</v>
      </c>
      <c r="H502" s="28">
        <f t="shared" si="221"/>
        <v>0</v>
      </c>
      <c r="I502" s="18">
        <v>1</v>
      </c>
      <c r="J502" s="20"/>
      <c r="K502" s="20"/>
      <c r="L502" s="19" t="s">
        <v>121</v>
      </c>
    </row>
    <row r="503" spans="1:12" ht="12.75" customHeight="1" x14ac:dyDescent="0.25">
      <c r="A503" s="201"/>
      <c r="B503" s="203"/>
      <c r="C503" s="42">
        <v>2020</v>
      </c>
      <c r="D503" s="27">
        <f t="shared" si="220"/>
        <v>110</v>
      </c>
      <c r="E503" s="28">
        <f t="shared" si="221"/>
        <v>0</v>
      </c>
      <c r="F503" s="28">
        <f t="shared" si="221"/>
        <v>0</v>
      </c>
      <c r="G503" s="28">
        <f t="shared" si="221"/>
        <v>110</v>
      </c>
      <c r="H503" s="28">
        <f t="shared" si="221"/>
        <v>0</v>
      </c>
      <c r="I503" s="18">
        <v>1</v>
      </c>
      <c r="J503" s="20"/>
      <c r="K503" s="20"/>
      <c r="L503" s="19" t="s">
        <v>121</v>
      </c>
    </row>
    <row r="504" spans="1:12" ht="12.75" customHeight="1" x14ac:dyDescent="0.25">
      <c r="A504" s="201"/>
      <c r="B504" s="203"/>
      <c r="C504" s="42">
        <v>2021</v>
      </c>
      <c r="D504" s="27">
        <f t="shared" si="220"/>
        <v>110</v>
      </c>
      <c r="E504" s="28">
        <f t="shared" si="221"/>
        <v>0</v>
      </c>
      <c r="F504" s="28">
        <f t="shared" si="221"/>
        <v>0</v>
      </c>
      <c r="G504" s="28">
        <f t="shared" si="221"/>
        <v>110</v>
      </c>
      <c r="H504" s="28">
        <f t="shared" si="221"/>
        <v>0</v>
      </c>
      <c r="I504" s="18">
        <v>1</v>
      </c>
      <c r="J504" s="20"/>
      <c r="K504" s="20"/>
      <c r="L504" s="19" t="s">
        <v>121</v>
      </c>
    </row>
    <row r="505" spans="1:12" ht="12.75" customHeight="1" x14ac:dyDescent="0.25">
      <c r="A505" s="201"/>
      <c r="B505" s="203"/>
      <c r="C505" s="42">
        <v>2022</v>
      </c>
      <c r="D505" s="27">
        <f t="shared" si="220"/>
        <v>110</v>
      </c>
      <c r="E505" s="28">
        <f t="shared" si="221"/>
        <v>0</v>
      </c>
      <c r="F505" s="28">
        <f t="shared" si="221"/>
        <v>0</v>
      </c>
      <c r="G505" s="28">
        <f t="shared" si="221"/>
        <v>110</v>
      </c>
      <c r="H505" s="28">
        <f t="shared" si="221"/>
        <v>0</v>
      </c>
      <c r="I505" s="18">
        <v>1</v>
      </c>
      <c r="J505" s="20"/>
      <c r="K505" s="20"/>
      <c r="L505" s="19" t="s">
        <v>121</v>
      </c>
    </row>
    <row r="506" spans="1:12" ht="12.75" customHeight="1" x14ac:dyDescent="0.25">
      <c r="A506" s="201"/>
      <c r="B506" s="203"/>
      <c r="C506" s="42" t="s">
        <v>8</v>
      </c>
      <c r="D506" s="27">
        <f t="shared" si="220"/>
        <v>880</v>
      </c>
      <c r="E506" s="28">
        <f t="shared" si="221"/>
        <v>0</v>
      </c>
      <c r="F506" s="28">
        <f t="shared" si="221"/>
        <v>0</v>
      </c>
      <c r="G506" s="28">
        <f t="shared" si="221"/>
        <v>880</v>
      </c>
      <c r="H506" s="28">
        <f t="shared" si="221"/>
        <v>0</v>
      </c>
      <c r="I506" s="18">
        <v>1</v>
      </c>
      <c r="J506" s="20"/>
      <c r="K506" s="20"/>
      <c r="L506" s="19" t="s">
        <v>121</v>
      </c>
    </row>
    <row r="507" spans="1:12" ht="14.25" customHeight="1" x14ac:dyDescent="0.25">
      <c r="A507" s="201"/>
      <c r="B507" s="204"/>
      <c r="C507" s="21" t="s">
        <v>21</v>
      </c>
      <c r="D507" s="29">
        <f>SUM(D500:D506)</f>
        <v>1540</v>
      </c>
      <c r="E507" s="29">
        <f t="shared" ref="E507:H507" si="222">SUM(E500:E506)</f>
        <v>0</v>
      </c>
      <c r="F507" s="29">
        <f t="shared" si="222"/>
        <v>0</v>
      </c>
      <c r="G507" s="29">
        <f t="shared" si="222"/>
        <v>1540</v>
      </c>
      <c r="H507" s="29">
        <f t="shared" si="222"/>
        <v>0</v>
      </c>
      <c r="I507" s="22">
        <v>1</v>
      </c>
      <c r="J507" s="23"/>
      <c r="K507" s="23"/>
      <c r="L507" s="19" t="s">
        <v>121</v>
      </c>
    </row>
    <row r="508" spans="1:12" ht="14.25" customHeight="1" x14ac:dyDescent="0.25">
      <c r="A508" s="191" t="s">
        <v>104</v>
      </c>
      <c r="B508" s="192" t="s">
        <v>256</v>
      </c>
      <c r="C508" s="101">
        <v>2017</v>
      </c>
      <c r="D508" s="50">
        <f>SUM(E508:H508)</f>
        <v>0</v>
      </c>
      <c r="E508" s="50">
        <v>0</v>
      </c>
      <c r="F508" s="50">
        <v>0</v>
      </c>
      <c r="G508" s="50">
        <v>0</v>
      </c>
      <c r="H508" s="50">
        <v>0</v>
      </c>
      <c r="I508" s="51">
        <v>1</v>
      </c>
      <c r="J508" s="52"/>
      <c r="K508" s="52"/>
      <c r="L508" s="53" t="s">
        <v>121</v>
      </c>
    </row>
    <row r="509" spans="1:12" ht="14.25" customHeight="1" x14ac:dyDescent="0.25">
      <c r="A509" s="191"/>
      <c r="B509" s="192"/>
      <c r="C509" s="101">
        <v>2018</v>
      </c>
      <c r="D509" s="50">
        <f t="shared" ref="D509:D514" si="223">SUM(E509:H509)</f>
        <v>0</v>
      </c>
      <c r="E509" s="50">
        <v>0</v>
      </c>
      <c r="F509" s="50">
        <v>0</v>
      </c>
      <c r="G509" s="50">
        <v>0</v>
      </c>
      <c r="H509" s="50">
        <v>0</v>
      </c>
      <c r="I509" s="51">
        <v>1</v>
      </c>
      <c r="J509" s="52"/>
      <c r="K509" s="52"/>
      <c r="L509" s="53" t="s">
        <v>121</v>
      </c>
    </row>
    <row r="510" spans="1:12" ht="14.25" customHeight="1" x14ac:dyDescent="0.25">
      <c r="A510" s="191"/>
      <c r="B510" s="192"/>
      <c r="C510" s="101">
        <v>2019</v>
      </c>
      <c r="D510" s="50">
        <f t="shared" si="223"/>
        <v>0</v>
      </c>
      <c r="E510" s="50">
        <v>0</v>
      </c>
      <c r="F510" s="50">
        <v>0</v>
      </c>
      <c r="G510" s="50">
        <v>0</v>
      </c>
      <c r="H510" s="50">
        <v>0</v>
      </c>
      <c r="I510" s="51">
        <v>1</v>
      </c>
      <c r="J510" s="52"/>
      <c r="K510" s="52"/>
      <c r="L510" s="53" t="s">
        <v>121</v>
      </c>
    </row>
    <row r="511" spans="1:12" ht="14.25" customHeight="1" x14ac:dyDescent="0.25">
      <c r="A511" s="191"/>
      <c r="B511" s="192"/>
      <c r="C511" s="101">
        <v>2020</v>
      </c>
      <c r="D511" s="50">
        <f t="shared" si="223"/>
        <v>0</v>
      </c>
      <c r="E511" s="50">
        <v>0</v>
      </c>
      <c r="F511" s="50">
        <v>0</v>
      </c>
      <c r="G511" s="50">
        <v>0</v>
      </c>
      <c r="H511" s="50">
        <v>0</v>
      </c>
      <c r="I511" s="51">
        <v>1</v>
      </c>
      <c r="J511" s="52"/>
      <c r="K511" s="52"/>
      <c r="L511" s="53" t="s">
        <v>121</v>
      </c>
    </row>
    <row r="512" spans="1:12" ht="14.25" customHeight="1" x14ac:dyDescent="0.25">
      <c r="A512" s="191"/>
      <c r="B512" s="192"/>
      <c r="C512" s="101">
        <v>2021</v>
      </c>
      <c r="D512" s="50">
        <f t="shared" si="223"/>
        <v>0</v>
      </c>
      <c r="E512" s="50">
        <v>0</v>
      </c>
      <c r="F512" s="50">
        <v>0</v>
      </c>
      <c r="G512" s="50">
        <v>0</v>
      </c>
      <c r="H512" s="50">
        <v>0</v>
      </c>
      <c r="I512" s="51">
        <v>1</v>
      </c>
      <c r="J512" s="52"/>
      <c r="K512" s="52"/>
      <c r="L512" s="53" t="s">
        <v>121</v>
      </c>
    </row>
    <row r="513" spans="1:12" ht="14.25" customHeight="1" x14ac:dyDescent="0.25">
      <c r="A513" s="191"/>
      <c r="B513" s="192"/>
      <c r="C513" s="101">
        <v>2022</v>
      </c>
      <c r="D513" s="50">
        <f t="shared" si="223"/>
        <v>0</v>
      </c>
      <c r="E513" s="50">
        <v>0</v>
      </c>
      <c r="F513" s="50">
        <v>0</v>
      </c>
      <c r="G513" s="50">
        <v>0</v>
      </c>
      <c r="H513" s="50">
        <v>0</v>
      </c>
      <c r="I513" s="51">
        <v>1</v>
      </c>
      <c r="J513" s="52"/>
      <c r="K513" s="52"/>
      <c r="L513" s="53" t="s">
        <v>121</v>
      </c>
    </row>
    <row r="514" spans="1:12" ht="14.25" customHeight="1" x14ac:dyDescent="0.25">
      <c r="A514" s="191"/>
      <c r="B514" s="192"/>
      <c r="C514" s="101" t="s">
        <v>8</v>
      </c>
      <c r="D514" s="50">
        <f t="shared" si="223"/>
        <v>0</v>
      </c>
      <c r="E514" s="50">
        <v>0</v>
      </c>
      <c r="F514" s="50">
        <v>0</v>
      </c>
      <c r="G514" s="50">
        <v>0</v>
      </c>
      <c r="H514" s="50">
        <v>0</v>
      </c>
      <c r="I514" s="51">
        <v>1</v>
      </c>
      <c r="J514" s="52"/>
      <c r="K514" s="52"/>
      <c r="L514" s="53" t="s">
        <v>121</v>
      </c>
    </row>
    <row r="515" spans="1:12" ht="14.25" customHeight="1" x14ac:dyDescent="0.25">
      <c r="A515" s="191"/>
      <c r="B515" s="192"/>
      <c r="C515" s="54" t="s">
        <v>21</v>
      </c>
      <c r="D515" s="55">
        <f>SUM(D508:D514)</f>
        <v>0</v>
      </c>
      <c r="E515" s="55">
        <f t="shared" ref="E515:F515" si="224">SUM(E508:E514)</f>
        <v>0</v>
      </c>
      <c r="F515" s="55">
        <f t="shared" si="224"/>
        <v>0</v>
      </c>
      <c r="G515" s="55">
        <f>SUM(G508:G514)</f>
        <v>0</v>
      </c>
      <c r="H515" s="55">
        <f t="shared" ref="H515" si="225">SUM(H508:H514)</f>
        <v>0</v>
      </c>
      <c r="I515" s="56">
        <v>1</v>
      </c>
      <c r="J515" s="57"/>
      <c r="K515" s="57"/>
      <c r="L515" s="53" t="s">
        <v>121</v>
      </c>
    </row>
    <row r="516" spans="1:12" ht="12.75" customHeight="1" x14ac:dyDescent="0.25">
      <c r="A516" s="191" t="s">
        <v>105</v>
      </c>
      <c r="B516" s="192" t="s">
        <v>124</v>
      </c>
      <c r="C516" s="49">
        <v>2017</v>
      </c>
      <c r="D516" s="50">
        <f>SUM(E516:H516)</f>
        <v>0</v>
      </c>
      <c r="E516" s="50">
        <v>0</v>
      </c>
      <c r="F516" s="50">
        <v>0</v>
      </c>
      <c r="G516" s="50">
        <v>0</v>
      </c>
      <c r="H516" s="50">
        <v>0</v>
      </c>
      <c r="I516" s="51">
        <v>1</v>
      </c>
      <c r="J516" s="52"/>
      <c r="K516" s="52"/>
      <c r="L516" s="53" t="s">
        <v>121</v>
      </c>
    </row>
    <row r="517" spans="1:12" ht="12.75" customHeight="1" x14ac:dyDescent="0.25">
      <c r="A517" s="191"/>
      <c r="B517" s="192"/>
      <c r="C517" s="49">
        <v>2018</v>
      </c>
      <c r="D517" s="50">
        <f t="shared" ref="D517:D522" si="226">SUM(E517:H517)</f>
        <v>0</v>
      </c>
      <c r="E517" s="50">
        <v>0</v>
      </c>
      <c r="F517" s="50">
        <v>0</v>
      </c>
      <c r="G517" s="50">
        <v>0</v>
      </c>
      <c r="H517" s="50">
        <v>0</v>
      </c>
      <c r="I517" s="51">
        <v>1</v>
      </c>
      <c r="J517" s="52"/>
      <c r="K517" s="52"/>
      <c r="L517" s="53" t="s">
        <v>121</v>
      </c>
    </row>
    <row r="518" spans="1:12" ht="12.75" customHeight="1" x14ac:dyDescent="0.25">
      <c r="A518" s="191"/>
      <c r="B518" s="192"/>
      <c r="C518" s="49">
        <v>2019</v>
      </c>
      <c r="D518" s="50">
        <f t="shared" si="226"/>
        <v>0</v>
      </c>
      <c r="E518" s="50">
        <v>0</v>
      </c>
      <c r="F518" s="50">
        <v>0</v>
      </c>
      <c r="G518" s="50">
        <v>0</v>
      </c>
      <c r="H518" s="50">
        <v>0</v>
      </c>
      <c r="I518" s="51">
        <v>1</v>
      </c>
      <c r="J518" s="52"/>
      <c r="K518" s="52"/>
      <c r="L518" s="53" t="s">
        <v>121</v>
      </c>
    </row>
    <row r="519" spans="1:12" ht="12.75" customHeight="1" x14ac:dyDescent="0.25">
      <c r="A519" s="191"/>
      <c r="B519" s="192"/>
      <c r="C519" s="49">
        <v>2020</v>
      </c>
      <c r="D519" s="50">
        <f t="shared" si="226"/>
        <v>0</v>
      </c>
      <c r="E519" s="50">
        <v>0</v>
      </c>
      <c r="F519" s="50">
        <v>0</v>
      </c>
      <c r="G519" s="50">
        <v>0</v>
      </c>
      <c r="H519" s="50">
        <v>0</v>
      </c>
      <c r="I519" s="51">
        <v>1</v>
      </c>
      <c r="J519" s="52"/>
      <c r="K519" s="52"/>
      <c r="L519" s="53" t="s">
        <v>121</v>
      </c>
    </row>
    <row r="520" spans="1:12" ht="12.75" customHeight="1" x14ac:dyDescent="0.25">
      <c r="A520" s="191"/>
      <c r="B520" s="192"/>
      <c r="C520" s="49">
        <v>2021</v>
      </c>
      <c r="D520" s="50">
        <f t="shared" si="226"/>
        <v>0</v>
      </c>
      <c r="E520" s="50">
        <v>0</v>
      </c>
      <c r="F520" s="50">
        <v>0</v>
      </c>
      <c r="G520" s="50">
        <v>0</v>
      </c>
      <c r="H520" s="50">
        <v>0</v>
      </c>
      <c r="I520" s="51">
        <v>1</v>
      </c>
      <c r="J520" s="52"/>
      <c r="K520" s="52"/>
      <c r="L520" s="53" t="s">
        <v>121</v>
      </c>
    </row>
    <row r="521" spans="1:12" ht="12.75" customHeight="1" x14ac:dyDescent="0.25">
      <c r="A521" s="191"/>
      <c r="B521" s="192"/>
      <c r="C521" s="49">
        <v>2022</v>
      </c>
      <c r="D521" s="50">
        <f t="shared" si="226"/>
        <v>0</v>
      </c>
      <c r="E521" s="50">
        <v>0</v>
      </c>
      <c r="F521" s="50">
        <v>0</v>
      </c>
      <c r="G521" s="50">
        <v>0</v>
      </c>
      <c r="H521" s="50">
        <v>0</v>
      </c>
      <c r="I521" s="51">
        <v>1</v>
      </c>
      <c r="J521" s="52"/>
      <c r="K521" s="52"/>
      <c r="L521" s="53" t="s">
        <v>121</v>
      </c>
    </row>
    <row r="522" spans="1:12" ht="12.75" customHeight="1" x14ac:dyDescent="0.25">
      <c r="A522" s="191"/>
      <c r="B522" s="192"/>
      <c r="C522" s="49" t="s">
        <v>8</v>
      </c>
      <c r="D522" s="50">
        <f t="shared" si="226"/>
        <v>0</v>
      </c>
      <c r="E522" s="50">
        <v>0</v>
      </c>
      <c r="F522" s="50">
        <v>0</v>
      </c>
      <c r="G522" s="50">
        <v>0</v>
      </c>
      <c r="H522" s="50">
        <v>0</v>
      </c>
      <c r="I522" s="51">
        <v>1</v>
      </c>
      <c r="J522" s="52"/>
      <c r="K522" s="52"/>
      <c r="L522" s="53" t="s">
        <v>121</v>
      </c>
    </row>
    <row r="523" spans="1:12" ht="14.25" customHeight="1" x14ac:dyDescent="0.25">
      <c r="A523" s="191"/>
      <c r="B523" s="192"/>
      <c r="C523" s="54" t="s">
        <v>21</v>
      </c>
      <c r="D523" s="55">
        <f>SUM(D516:D522)</f>
        <v>0</v>
      </c>
      <c r="E523" s="55">
        <f t="shared" ref="E523:F523" si="227">SUM(E516:E522)</f>
        <v>0</v>
      </c>
      <c r="F523" s="55">
        <f t="shared" si="227"/>
        <v>0</v>
      </c>
      <c r="G523" s="55">
        <f>SUM(G516:G522)</f>
        <v>0</v>
      </c>
      <c r="H523" s="55">
        <f t="shared" ref="H523" si="228">SUM(H516:H522)</f>
        <v>0</v>
      </c>
      <c r="I523" s="56">
        <v>1</v>
      </c>
      <c r="J523" s="57"/>
      <c r="K523" s="57"/>
      <c r="L523" s="53" t="s">
        <v>121</v>
      </c>
    </row>
    <row r="524" spans="1:12" ht="12.75" customHeight="1" x14ac:dyDescent="0.25">
      <c r="A524" s="191" t="s">
        <v>106</v>
      </c>
      <c r="B524" s="192" t="s">
        <v>125</v>
      </c>
      <c r="C524" s="49">
        <v>2017</v>
      </c>
      <c r="D524" s="50">
        <f>SUM(E524:H524)</f>
        <v>100</v>
      </c>
      <c r="E524" s="50">
        <v>0</v>
      </c>
      <c r="F524" s="50">
        <v>0</v>
      </c>
      <c r="G524" s="50">
        <v>100</v>
      </c>
      <c r="H524" s="50">
        <v>0</v>
      </c>
      <c r="I524" s="51">
        <v>1</v>
      </c>
      <c r="J524" s="52"/>
      <c r="K524" s="52"/>
      <c r="L524" s="53" t="s">
        <v>121</v>
      </c>
    </row>
    <row r="525" spans="1:12" ht="12.75" customHeight="1" x14ac:dyDescent="0.25">
      <c r="A525" s="191"/>
      <c r="B525" s="192"/>
      <c r="C525" s="49">
        <v>2018</v>
      </c>
      <c r="D525" s="50">
        <f t="shared" ref="D525:D530" si="229">SUM(E525:H525)</f>
        <v>100</v>
      </c>
      <c r="E525" s="50">
        <v>0</v>
      </c>
      <c r="F525" s="50">
        <v>0</v>
      </c>
      <c r="G525" s="50">
        <v>100</v>
      </c>
      <c r="H525" s="50">
        <v>0</v>
      </c>
      <c r="I525" s="51">
        <v>1</v>
      </c>
      <c r="J525" s="52"/>
      <c r="K525" s="52"/>
      <c r="L525" s="53" t="s">
        <v>121</v>
      </c>
    </row>
    <row r="526" spans="1:12" ht="12.75" customHeight="1" x14ac:dyDescent="0.25">
      <c r="A526" s="191"/>
      <c r="B526" s="192"/>
      <c r="C526" s="49">
        <v>2019</v>
      </c>
      <c r="D526" s="50">
        <f t="shared" si="229"/>
        <v>100</v>
      </c>
      <c r="E526" s="50">
        <v>0</v>
      </c>
      <c r="F526" s="50">
        <v>0</v>
      </c>
      <c r="G526" s="50">
        <v>100</v>
      </c>
      <c r="H526" s="50">
        <v>0</v>
      </c>
      <c r="I526" s="51">
        <v>1</v>
      </c>
      <c r="J526" s="52"/>
      <c r="K526" s="52"/>
      <c r="L526" s="53" t="s">
        <v>121</v>
      </c>
    </row>
    <row r="527" spans="1:12" ht="12.75" customHeight="1" x14ac:dyDescent="0.25">
      <c r="A527" s="191"/>
      <c r="B527" s="192"/>
      <c r="C527" s="49">
        <v>2020</v>
      </c>
      <c r="D527" s="50">
        <f t="shared" si="229"/>
        <v>100</v>
      </c>
      <c r="E527" s="50">
        <v>0</v>
      </c>
      <c r="F527" s="50">
        <v>0</v>
      </c>
      <c r="G527" s="50">
        <v>100</v>
      </c>
      <c r="H527" s="50">
        <v>0</v>
      </c>
      <c r="I527" s="51">
        <v>1</v>
      </c>
      <c r="J527" s="52"/>
      <c r="K527" s="52"/>
      <c r="L527" s="53" t="s">
        <v>121</v>
      </c>
    </row>
    <row r="528" spans="1:12" ht="12.75" customHeight="1" x14ac:dyDescent="0.25">
      <c r="A528" s="191"/>
      <c r="B528" s="192"/>
      <c r="C528" s="49">
        <v>2021</v>
      </c>
      <c r="D528" s="50">
        <f t="shared" si="229"/>
        <v>100</v>
      </c>
      <c r="E528" s="50">
        <v>0</v>
      </c>
      <c r="F528" s="50">
        <v>0</v>
      </c>
      <c r="G528" s="50">
        <v>100</v>
      </c>
      <c r="H528" s="50">
        <v>0</v>
      </c>
      <c r="I528" s="51">
        <v>1</v>
      </c>
      <c r="J528" s="52"/>
      <c r="K528" s="52"/>
      <c r="L528" s="53" t="s">
        <v>121</v>
      </c>
    </row>
    <row r="529" spans="1:12" ht="12.75" customHeight="1" x14ac:dyDescent="0.25">
      <c r="A529" s="191"/>
      <c r="B529" s="192"/>
      <c r="C529" s="49">
        <v>2022</v>
      </c>
      <c r="D529" s="50">
        <f t="shared" si="229"/>
        <v>100</v>
      </c>
      <c r="E529" s="50">
        <v>0</v>
      </c>
      <c r="F529" s="50">
        <v>0</v>
      </c>
      <c r="G529" s="50">
        <v>100</v>
      </c>
      <c r="H529" s="50">
        <v>0</v>
      </c>
      <c r="I529" s="51">
        <v>1</v>
      </c>
      <c r="J529" s="52"/>
      <c r="K529" s="52"/>
      <c r="L529" s="53" t="s">
        <v>121</v>
      </c>
    </row>
    <row r="530" spans="1:12" ht="12.75" customHeight="1" x14ac:dyDescent="0.25">
      <c r="A530" s="191"/>
      <c r="B530" s="192"/>
      <c r="C530" s="49" t="s">
        <v>8</v>
      </c>
      <c r="D530" s="50">
        <f t="shared" si="229"/>
        <v>800</v>
      </c>
      <c r="E530" s="50">
        <v>0</v>
      </c>
      <c r="F530" s="50">
        <v>0</v>
      </c>
      <c r="G530" s="50">
        <f>G529*8</f>
        <v>800</v>
      </c>
      <c r="H530" s="50">
        <v>0</v>
      </c>
      <c r="I530" s="51">
        <v>1</v>
      </c>
      <c r="J530" s="52"/>
      <c r="K530" s="52"/>
      <c r="L530" s="53" t="s">
        <v>121</v>
      </c>
    </row>
    <row r="531" spans="1:12" ht="14.25" customHeight="1" x14ac:dyDescent="0.25">
      <c r="A531" s="191"/>
      <c r="B531" s="192"/>
      <c r="C531" s="54" t="s">
        <v>21</v>
      </c>
      <c r="D531" s="55">
        <f>SUM(D524:D530)</f>
        <v>1400</v>
      </c>
      <c r="E531" s="55">
        <f t="shared" ref="E531:F531" si="230">SUM(E524:E530)</f>
        <v>0</v>
      </c>
      <c r="F531" s="55">
        <f t="shared" si="230"/>
        <v>0</v>
      </c>
      <c r="G531" s="55">
        <f>SUM(G524:G530)</f>
        <v>1400</v>
      </c>
      <c r="H531" s="55">
        <f t="shared" ref="H531" si="231">SUM(H524:H530)</f>
        <v>0</v>
      </c>
      <c r="I531" s="56">
        <v>1</v>
      </c>
      <c r="J531" s="57"/>
      <c r="K531" s="57"/>
      <c r="L531" s="53" t="s">
        <v>121</v>
      </c>
    </row>
    <row r="532" spans="1:12" ht="12.75" customHeight="1" x14ac:dyDescent="0.25">
      <c r="A532" s="191" t="s">
        <v>255</v>
      </c>
      <c r="B532" s="192" t="s">
        <v>257</v>
      </c>
      <c r="C532" s="49">
        <v>2017</v>
      </c>
      <c r="D532" s="50">
        <f>SUM(E532:H532)</f>
        <v>10</v>
      </c>
      <c r="E532" s="50">
        <v>0</v>
      </c>
      <c r="F532" s="50">
        <v>0</v>
      </c>
      <c r="G532" s="50">
        <v>10</v>
      </c>
      <c r="H532" s="50">
        <v>0</v>
      </c>
      <c r="I532" s="51">
        <v>1</v>
      </c>
      <c r="J532" s="52"/>
      <c r="K532" s="52"/>
      <c r="L532" s="53" t="s">
        <v>121</v>
      </c>
    </row>
    <row r="533" spans="1:12" ht="12.75" customHeight="1" x14ac:dyDescent="0.25">
      <c r="A533" s="191"/>
      <c r="B533" s="192"/>
      <c r="C533" s="49">
        <v>2018</v>
      </c>
      <c r="D533" s="50">
        <f t="shared" ref="D533:D538" si="232">SUM(E533:H533)</f>
        <v>10</v>
      </c>
      <c r="E533" s="50">
        <v>0</v>
      </c>
      <c r="F533" s="50">
        <v>0</v>
      </c>
      <c r="G533" s="50">
        <v>10</v>
      </c>
      <c r="H533" s="50">
        <v>0</v>
      </c>
      <c r="I533" s="51">
        <v>1</v>
      </c>
      <c r="J533" s="52"/>
      <c r="K533" s="52"/>
      <c r="L533" s="53" t="s">
        <v>121</v>
      </c>
    </row>
    <row r="534" spans="1:12" ht="12.75" customHeight="1" x14ac:dyDescent="0.25">
      <c r="A534" s="191"/>
      <c r="B534" s="192"/>
      <c r="C534" s="49">
        <v>2019</v>
      </c>
      <c r="D534" s="50">
        <f t="shared" si="232"/>
        <v>10</v>
      </c>
      <c r="E534" s="50">
        <v>0</v>
      </c>
      <c r="F534" s="50">
        <v>0</v>
      </c>
      <c r="G534" s="50">
        <v>10</v>
      </c>
      <c r="H534" s="50">
        <v>0</v>
      </c>
      <c r="I534" s="51">
        <v>1</v>
      </c>
      <c r="J534" s="52"/>
      <c r="K534" s="52"/>
      <c r="L534" s="53" t="s">
        <v>121</v>
      </c>
    </row>
    <row r="535" spans="1:12" ht="12.75" customHeight="1" x14ac:dyDescent="0.25">
      <c r="A535" s="191"/>
      <c r="B535" s="192"/>
      <c r="C535" s="49">
        <v>2020</v>
      </c>
      <c r="D535" s="50">
        <f t="shared" si="232"/>
        <v>10</v>
      </c>
      <c r="E535" s="50">
        <v>0</v>
      </c>
      <c r="F535" s="50">
        <v>0</v>
      </c>
      <c r="G535" s="50">
        <v>10</v>
      </c>
      <c r="H535" s="50">
        <v>0</v>
      </c>
      <c r="I535" s="51">
        <v>1</v>
      </c>
      <c r="J535" s="52"/>
      <c r="K535" s="52"/>
      <c r="L535" s="53" t="s">
        <v>121</v>
      </c>
    </row>
    <row r="536" spans="1:12" ht="12.75" customHeight="1" x14ac:dyDescent="0.25">
      <c r="A536" s="191"/>
      <c r="B536" s="192"/>
      <c r="C536" s="49">
        <v>2021</v>
      </c>
      <c r="D536" s="50">
        <f t="shared" si="232"/>
        <v>10</v>
      </c>
      <c r="E536" s="50">
        <v>0</v>
      </c>
      <c r="F536" s="50">
        <v>0</v>
      </c>
      <c r="G536" s="50">
        <v>10</v>
      </c>
      <c r="H536" s="50">
        <v>0</v>
      </c>
      <c r="I536" s="51">
        <v>1</v>
      </c>
      <c r="J536" s="52"/>
      <c r="K536" s="52"/>
      <c r="L536" s="53" t="s">
        <v>121</v>
      </c>
    </row>
    <row r="537" spans="1:12" ht="12.75" customHeight="1" x14ac:dyDescent="0.25">
      <c r="A537" s="191"/>
      <c r="B537" s="192"/>
      <c r="C537" s="49">
        <v>2022</v>
      </c>
      <c r="D537" s="50">
        <f t="shared" si="232"/>
        <v>10</v>
      </c>
      <c r="E537" s="50">
        <v>0</v>
      </c>
      <c r="F537" s="50">
        <v>0</v>
      </c>
      <c r="G537" s="50">
        <v>10</v>
      </c>
      <c r="H537" s="50">
        <v>0</v>
      </c>
      <c r="I537" s="51">
        <v>1</v>
      </c>
      <c r="J537" s="52"/>
      <c r="K537" s="52"/>
      <c r="L537" s="53" t="s">
        <v>121</v>
      </c>
    </row>
    <row r="538" spans="1:12" ht="12.75" customHeight="1" x14ac:dyDescent="0.25">
      <c r="A538" s="191"/>
      <c r="B538" s="192"/>
      <c r="C538" s="49" t="s">
        <v>8</v>
      </c>
      <c r="D538" s="50">
        <f t="shared" si="232"/>
        <v>80</v>
      </c>
      <c r="E538" s="50">
        <v>0</v>
      </c>
      <c r="F538" s="50">
        <v>0</v>
      </c>
      <c r="G538" s="50">
        <f>G537*8</f>
        <v>80</v>
      </c>
      <c r="H538" s="50">
        <v>0</v>
      </c>
      <c r="I538" s="51">
        <v>1</v>
      </c>
      <c r="J538" s="52"/>
      <c r="K538" s="52"/>
      <c r="L538" s="53" t="s">
        <v>121</v>
      </c>
    </row>
    <row r="539" spans="1:12" ht="14.25" customHeight="1" x14ac:dyDescent="0.25">
      <c r="A539" s="191"/>
      <c r="B539" s="192"/>
      <c r="C539" s="54" t="s">
        <v>21</v>
      </c>
      <c r="D539" s="55">
        <f>SUM(D532:D538)</f>
        <v>140</v>
      </c>
      <c r="E539" s="55">
        <f t="shared" ref="E539:F539" si="233">SUM(E532:E538)</f>
        <v>0</v>
      </c>
      <c r="F539" s="55">
        <f t="shared" si="233"/>
        <v>0</v>
      </c>
      <c r="G539" s="55">
        <f>SUM(G532:G538)</f>
        <v>140</v>
      </c>
      <c r="H539" s="55">
        <f t="shared" ref="H539" si="234">SUM(H532:H538)</f>
        <v>0</v>
      </c>
      <c r="I539" s="56">
        <v>1</v>
      </c>
      <c r="J539" s="57"/>
      <c r="K539" s="57"/>
      <c r="L539" s="53" t="s">
        <v>121</v>
      </c>
    </row>
    <row r="540" spans="1:12" ht="12.75" customHeight="1" x14ac:dyDescent="0.25">
      <c r="A540" s="201" t="s">
        <v>107</v>
      </c>
      <c r="B540" s="202" t="s">
        <v>212</v>
      </c>
      <c r="C540" s="42">
        <v>2017</v>
      </c>
      <c r="D540" s="27">
        <f>SUM(E540:H540)</f>
        <v>0</v>
      </c>
      <c r="E540" s="28">
        <f>E548+E556</f>
        <v>0</v>
      </c>
      <c r="F540" s="28">
        <f t="shared" ref="F540:H540" si="235">F548+F556</f>
        <v>0</v>
      </c>
      <c r="G540" s="28">
        <f t="shared" si="235"/>
        <v>0</v>
      </c>
      <c r="H540" s="28">
        <f t="shared" si="235"/>
        <v>0</v>
      </c>
      <c r="I540" s="18">
        <v>1</v>
      </c>
      <c r="J540" s="20"/>
      <c r="K540" s="20"/>
      <c r="L540" s="19" t="s">
        <v>128</v>
      </c>
    </row>
    <row r="541" spans="1:12" ht="12.75" customHeight="1" x14ac:dyDescent="0.25">
      <c r="A541" s="201"/>
      <c r="B541" s="203"/>
      <c r="C541" s="42">
        <v>2018</v>
      </c>
      <c r="D541" s="27">
        <f t="shared" ref="D541:D546" si="236">SUM(E541:H541)</f>
        <v>500</v>
      </c>
      <c r="E541" s="28">
        <f t="shared" ref="E541:H546" si="237">E549+E557</f>
        <v>0</v>
      </c>
      <c r="F541" s="28">
        <f t="shared" si="237"/>
        <v>0</v>
      </c>
      <c r="G541" s="28">
        <f t="shared" si="237"/>
        <v>500</v>
      </c>
      <c r="H541" s="28">
        <f t="shared" si="237"/>
        <v>0</v>
      </c>
      <c r="I541" s="18">
        <v>1</v>
      </c>
      <c r="J541" s="20"/>
      <c r="K541" s="20"/>
      <c r="L541" s="19" t="s">
        <v>128</v>
      </c>
    </row>
    <row r="542" spans="1:12" ht="12.75" customHeight="1" x14ac:dyDescent="0.25">
      <c r="A542" s="201"/>
      <c r="B542" s="203"/>
      <c r="C542" s="42">
        <v>2019</v>
      </c>
      <c r="D542" s="27">
        <f t="shared" si="236"/>
        <v>500</v>
      </c>
      <c r="E542" s="28">
        <f t="shared" si="237"/>
        <v>0</v>
      </c>
      <c r="F542" s="28">
        <f t="shared" si="237"/>
        <v>0</v>
      </c>
      <c r="G542" s="28">
        <f t="shared" si="237"/>
        <v>500</v>
      </c>
      <c r="H542" s="28">
        <f t="shared" si="237"/>
        <v>0</v>
      </c>
      <c r="I542" s="18">
        <v>1</v>
      </c>
      <c r="J542" s="20"/>
      <c r="K542" s="20"/>
      <c r="L542" s="19" t="s">
        <v>128</v>
      </c>
    </row>
    <row r="543" spans="1:12" ht="12.75" customHeight="1" x14ac:dyDescent="0.25">
      <c r="A543" s="201"/>
      <c r="B543" s="203"/>
      <c r="C543" s="42">
        <v>2020</v>
      </c>
      <c r="D543" s="27">
        <f t="shared" si="236"/>
        <v>500</v>
      </c>
      <c r="E543" s="28">
        <f t="shared" si="237"/>
        <v>0</v>
      </c>
      <c r="F543" s="28">
        <f t="shared" si="237"/>
        <v>0</v>
      </c>
      <c r="G543" s="28">
        <f t="shared" si="237"/>
        <v>500</v>
      </c>
      <c r="H543" s="28">
        <f t="shared" si="237"/>
        <v>0</v>
      </c>
      <c r="I543" s="18">
        <v>1</v>
      </c>
      <c r="J543" s="20"/>
      <c r="K543" s="20"/>
      <c r="L543" s="19" t="s">
        <v>128</v>
      </c>
    </row>
    <row r="544" spans="1:12" ht="12.75" customHeight="1" x14ac:dyDescent="0.25">
      <c r="A544" s="201"/>
      <c r="B544" s="203"/>
      <c r="C544" s="42">
        <v>2021</v>
      </c>
      <c r="D544" s="27">
        <f t="shared" si="236"/>
        <v>500</v>
      </c>
      <c r="E544" s="28">
        <f t="shared" si="237"/>
        <v>0</v>
      </c>
      <c r="F544" s="28">
        <f t="shared" si="237"/>
        <v>0</v>
      </c>
      <c r="G544" s="28">
        <f t="shared" si="237"/>
        <v>500</v>
      </c>
      <c r="H544" s="28">
        <f t="shared" si="237"/>
        <v>0</v>
      </c>
      <c r="I544" s="18">
        <v>1</v>
      </c>
      <c r="J544" s="20"/>
      <c r="K544" s="20"/>
      <c r="L544" s="19" t="s">
        <v>128</v>
      </c>
    </row>
    <row r="545" spans="1:12" ht="12.75" customHeight="1" x14ac:dyDescent="0.25">
      <c r="A545" s="201"/>
      <c r="B545" s="203"/>
      <c r="C545" s="42">
        <v>2022</v>
      </c>
      <c r="D545" s="27">
        <f t="shared" si="236"/>
        <v>500</v>
      </c>
      <c r="E545" s="28">
        <f t="shared" si="237"/>
        <v>0</v>
      </c>
      <c r="F545" s="28">
        <f t="shared" si="237"/>
        <v>0</v>
      </c>
      <c r="G545" s="28">
        <f t="shared" si="237"/>
        <v>500</v>
      </c>
      <c r="H545" s="28">
        <f t="shared" si="237"/>
        <v>0</v>
      </c>
      <c r="I545" s="18">
        <v>1</v>
      </c>
      <c r="J545" s="20"/>
      <c r="K545" s="20"/>
      <c r="L545" s="19" t="s">
        <v>128</v>
      </c>
    </row>
    <row r="546" spans="1:12" ht="12.75" customHeight="1" x14ac:dyDescent="0.25">
      <c r="A546" s="201"/>
      <c r="B546" s="203"/>
      <c r="C546" s="42" t="s">
        <v>8</v>
      </c>
      <c r="D546" s="27">
        <f t="shared" si="236"/>
        <v>4000</v>
      </c>
      <c r="E546" s="28">
        <f t="shared" si="237"/>
        <v>0</v>
      </c>
      <c r="F546" s="28">
        <f t="shared" si="237"/>
        <v>0</v>
      </c>
      <c r="G546" s="28">
        <f t="shared" si="237"/>
        <v>4000</v>
      </c>
      <c r="H546" s="28">
        <f t="shared" si="237"/>
        <v>0</v>
      </c>
      <c r="I546" s="18">
        <v>1</v>
      </c>
      <c r="J546" s="20"/>
      <c r="K546" s="20"/>
      <c r="L546" s="19" t="s">
        <v>128</v>
      </c>
    </row>
    <row r="547" spans="1:12" ht="14.25" customHeight="1" x14ac:dyDescent="0.25">
      <c r="A547" s="201"/>
      <c r="B547" s="204"/>
      <c r="C547" s="21" t="s">
        <v>21</v>
      </c>
      <c r="D547" s="29">
        <f>SUM(D540:D546)</f>
        <v>6500</v>
      </c>
      <c r="E547" s="29">
        <f t="shared" ref="E547:H547" si="238">SUM(E540:E546)</f>
        <v>0</v>
      </c>
      <c r="F547" s="29">
        <f t="shared" si="238"/>
        <v>0</v>
      </c>
      <c r="G547" s="29">
        <f t="shared" si="238"/>
        <v>6500</v>
      </c>
      <c r="H547" s="29">
        <f t="shared" si="238"/>
        <v>0</v>
      </c>
      <c r="I547" s="22">
        <v>1</v>
      </c>
      <c r="J547" s="23"/>
      <c r="K547" s="23"/>
      <c r="L547" s="19" t="s">
        <v>128</v>
      </c>
    </row>
    <row r="548" spans="1:12" ht="12.75" customHeight="1" x14ac:dyDescent="0.25">
      <c r="A548" s="191" t="s">
        <v>108</v>
      </c>
      <c r="B548" s="192" t="s">
        <v>127</v>
      </c>
      <c r="C548" s="49">
        <v>2017</v>
      </c>
      <c r="D548" s="50">
        <f>SUM(E548:H548)</f>
        <v>0</v>
      </c>
      <c r="E548" s="50">
        <v>0</v>
      </c>
      <c r="F548" s="50">
        <v>0</v>
      </c>
      <c r="G548" s="50">
        <v>0</v>
      </c>
      <c r="H548" s="50">
        <v>0</v>
      </c>
      <c r="I548" s="51">
        <v>1</v>
      </c>
      <c r="J548" s="52"/>
      <c r="K548" s="52"/>
      <c r="L548" s="53" t="s">
        <v>128</v>
      </c>
    </row>
    <row r="549" spans="1:12" ht="12.75" customHeight="1" x14ac:dyDescent="0.25">
      <c r="A549" s="191"/>
      <c r="B549" s="192"/>
      <c r="C549" s="49">
        <v>2018</v>
      </c>
      <c r="D549" s="50">
        <f t="shared" ref="D549:D554" si="239">SUM(E549:H549)</f>
        <v>0</v>
      </c>
      <c r="E549" s="50">
        <v>0</v>
      </c>
      <c r="F549" s="50">
        <v>0</v>
      </c>
      <c r="G549" s="50">
        <v>0</v>
      </c>
      <c r="H549" s="50">
        <v>0</v>
      </c>
      <c r="I549" s="51">
        <v>1</v>
      </c>
      <c r="J549" s="52"/>
      <c r="K549" s="52"/>
      <c r="L549" s="53" t="s">
        <v>128</v>
      </c>
    </row>
    <row r="550" spans="1:12" ht="12.75" customHeight="1" x14ac:dyDescent="0.25">
      <c r="A550" s="191"/>
      <c r="B550" s="192"/>
      <c r="C550" s="49">
        <v>2019</v>
      </c>
      <c r="D550" s="50">
        <f t="shared" si="239"/>
        <v>0</v>
      </c>
      <c r="E550" s="50">
        <v>0</v>
      </c>
      <c r="F550" s="50">
        <v>0</v>
      </c>
      <c r="G550" s="50">
        <v>0</v>
      </c>
      <c r="H550" s="50">
        <v>0</v>
      </c>
      <c r="I550" s="51">
        <v>1</v>
      </c>
      <c r="J550" s="52"/>
      <c r="K550" s="52"/>
      <c r="L550" s="53" t="s">
        <v>128</v>
      </c>
    </row>
    <row r="551" spans="1:12" ht="12.75" customHeight="1" x14ac:dyDescent="0.25">
      <c r="A551" s="191"/>
      <c r="B551" s="192"/>
      <c r="C551" s="49">
        <v>2020</v>
      </c>
      <c r="D551" s="50">
        <f t="shared" si="239"/>
        <v>0</v>
      </c>
      <c r="E551" s="50">
        <v>0</v>
      </c>
      <c r="F551" s="50">
        <v>0</v>
      </c>
      <c r="G551" s="50">
        <v>0</v>
      </c>
      <c r="H551" s="50">
        <v>0</v>
      </c>
      <c r="I551" s="51">
        <v>1</v>
      </c>
      <c r="J551" s="52"/>
      <c r="K551" s="52"/>
      <c r="L551" s="53" t="s">
        <v>128</v>
      </c>
    </row>
    <row r="552" spans="1:12" ht="12.75" customHeight="1" x14ac:dyDescent="0.25">
      <c r="A552" s="191"/>
      <c r="B552" s="192"/>
      <c r="C552" s="49">
        <v>2021</v>
      </c>
      <c r="D552" s="50">
        <f t="shared" si="239"/>
        <v>0</v>
      </c>
      <c r="E552" s="50">
        <v>0</v>
      </c>
      <c r="F552" s="50">
        <v>0</v>
      </c>
      <c r="G552" s="50">
        <v>0</v>
      </c>
      <c r="H552" s="50">
        <v>0</v>
      </c>
      <c r="I552" s="51">
        <v>1</v>
      </c>
      <c r="J552" s="52"/>
      <c r="K552" s="52"/>
      <c r="L552" s="53" t="s">
        <v>128</v>
      </c>
    </row>
    <row r="553" spans="1:12" ht="12.75" customHeight="1" x14ac:dyDescent="0.25">
      <c r="A553" s="191"/>
      <c r="B553" s="192"/>
      <c r="C553" s="49">
        <v>2022</v>
      </c>
      <c r="D553" s="50">
        <f t="shared" si="239"/>
        <v>0</v>
      </c>
      <c r="E553" s="50">
        <v>0</v>
      </c>
      <c r="F553" s="50">
        <v>0</v>
      </c>
      <c r="G553" s="50">
        <v>0</v>
      </c>
      <c r="H553" s="50">
        <v>0</v>
      </c>
      <c r="I553" s="51">
        <v>1</v>
      </c>
      <c r="J553" s="52"/>
      <c r="K553" s="52"/>
      <c r="L553" s="53" t="s">
        <v>128</v>
      </c>
    </row>
    <row r="554" spans="1:12" ht="12.75" customHeight="1" x14ac:dyDescent="0.25">
      <c r="A554" s="191"/>
      <c r="B554" s="192"/>
      <c r="C554" s="49" t="s">
        <v>8</v>
      </c>
      <c r="D554" s="50">
        <f t="shared" si="239"/>
        <v>0</v>
      </c>
      <c r="E554" s="50">
        <v>0</v>
      </c>
      <c r="F554" s="50">
        <v>0</v>
      </c>
      <c r="G554" s="50">
        <v>0</v>
      </c>
      <c r="H554" s="50">
        <v>0</v>
      </c>
      <c r="I554" s="51">
        <v>1</v>
      </c>
      <c r="J554" s="52"/>
      <c r="K554" s="52"/>
      <c r="L554" s="53" t="s">
        <v>128</v>
      </c>
    </row>
    <row r="555" spans="1:12" ht="14.25" customHeight="1" x14ac:dyDescent="0.25">
      <c r="A555" s="191"/>
      <c r="B555" s="192"/>
      <c r="C555" s="54" t="s">
        <v>21</v>
      </c>
      <c r="D555" s="55">
        <f>SUM(D548:D554)</f>
        <v>0</v>
      </c>
      <c r="E555" s="55">
        <f t="shared" ref="E555:F555" si="240">SUM(E548:E554)</f>
        <v>0</v>
      </c>
      <c r="F555" s="55">
        <f t="shared" si="240"/>
        <v>0</v>
      </c>
      <c r="G555" s="55">
        <f>SUM(G548:G554)</f>
        <v>0</v>
      </c>
      <c r="H555" s="55">
        <f t="shared" ref="H555" si="241">SUM(H548:H554)</f>
        <v>0</v>
      </c>
      <c r="I555" s="56">
        <v>1</v>
      </c>
      <c r="J555" s="57"/>
      <c r="K555" s="57"/>
      <c r="L555" s="53" t="s">
        <v>128</v>
      </c>
    </row>
    <row r="556" spans="1:12" ht="12.75" customHeight="1" x14ac:dyDescent="0.25">
      <c r="A556" s="191" t="s">
        <v>109</v>
      </c>
      <c r="B556" s="192" t="s">
        <v>129</v>
      </c>
      <c r="C556" s="49">
        <v>2017</v>
      </c>
      <c r="D556" s="50">
        <f>SUM(E556:H556)</f>
        <v>0</v>
      </c>
      <c r="E556" s="50">
        <v>0</v>
      </c>
      <c r="F556" s="50">
        <v>0</v>
      </c>
      <c r="G556" s="50">
        <v>0</v>
      </c>
      <c r="H556" s="50">
        <v>0</v>
      </c>
      <c r="I556" s="51">
        <v>1</v>
      </c>
      <c r="J556" s="52"/>
      <c r="K556" s="52"/>
      <c r="L556" s="53" t="s">
        <v>128</v>
      </c>
    </row>
    <row r="557" spans="1:12" ht="12.75" customHeight="1" x14ac:dyDescent="0.25">
      <c r="A557" s="191"/>
      <c r="B557" s="192"/>
      <c r="C557" s="49">
        <v>2018</v>
      </c>
      <c r="D557" s="50">
        <f t="shared" ref="D557:D562" si="242">SUM(E557:H557)</f>
        <v>500</v>
      </c>
      <c r="E557" s="50">
        <v>0</v>
      </c>
      <c r="F557" s="50">
        <v>0</v>
      </c>
      <c r="G557" s="50">
        <v>500</v>
      </c>
      <c r="H557" s="50">
        <v>0</v>
      </c>
      <c r="I557" s="51">
        <v>1</v>
      </c>
      <c r="J557" s="52"/>
      <c r="K557" s="52"/>
      <c r="L557" s="53" t="s">
        <v>128</v>
      </c>
    </row>
    <row r="558" spans="1:12" ht="12.75" customHeight="1" x14ac:dyDescent="0.25">
      <c r="A558" s="191"/>
      <c r="B558" s="192"/>
      <c r="C558" s="49">
        <v>2019</v>
      </c>
      <c r="D558" s="50">
        <f t="shared" si="242"/>
        <v>500</v>
      </c>
      <c r="E558" s="50">
        <v>0</v>
      </c>
      <c r="F558" s="50">
        <v>0</v>
      </c>
      <c r="G558" s="50">
        <v>500</v>
      </c>
      <c r="H558" s="50">
        <v>0</v>
      </c>
      <c r="I558" s="51">
        <v>1</v>
      </c>
      <c r="J558" s="52"/>
      <c r="K558" s="52"/>
      <c r="L558" s="53" t="s">
        <v>128</v>
      </c>
    </row>
    <row r="559" spans="1:12" ht="12.75" customHeight="1" x14ac:dyDescent="0.25">
      <c r="A559" s="191"/>
      <c r="B559" s="192"/>
      <c r="C559" s="49">
        <v>2020</v>
      </c>
      <c r="D559" s="50">
        <f t="shared" si="242"/>
        <v>500</v>
      </c>
      <c r="E559" s="50">
        <v>0</v>
      </c>
      <c r="F559" s="50">
        <v>0</v>
      </c>
      <c r="G559" s="50">
        <v>500</v>
      </c>
      <c r="H559" s="50">
        <v>0</v>
      </c>
      <c r="I559" s="51">
        <v>1</v>
      </c>
      <c r="J559" s="52"/>
      <c r="K559" s="52"/>
      <c r="L559" s="53" t="s">
        <v>128</v>
      </c>
    </row>
    <row r="560" spans="1:12" ht="12.75" customHeight="1" x14ac:dyDescent="0.25">
      <c r="A560" s="191"/>
      <c r="B560" s="192"/>
      <c r="C560" s="49">
        <v>2021</v>
      </c>
      <c r="D560" s="50">
        <f t="shared" si="242"/>
        <v>500</v>
      </c>
      <c r="E560" s="50">
        <v>0</v>
      </c>
      <c r="F560" s="50">
        <v>0</v>
      </c>
      <c r="G560" s="50">
        <v>500</v>
      </c>
      <c r="H560" s="50">
        <v>0</v>
      </c>
      <c r="I560" s="51">
        <v>1</v>
      </c>
      <c r="J560" s="52"/>
      <c r="K560" s="52"/>
      <c r="L560" s="53" t="s">
        <v>128</v>
      </c>
    </row>
    <row r="561" spans="1:12" ht="12.75" customHeight="1" x14ac:dyDescent="0.25">
      <c r="A561" s="191"/>
      <c r="B561" s="192"/>
      <c r="C561" s="49">
        <v>2022</v>
      </c>
      <c r="D561" s="50">
        <f t="shared" si="242"/>
        <v>500</v>
      </c>
      <c r="E561" s="50">
        <v>0</v>
      </c>
      <c r="F561" s="50">
        <v>0</v>
      </c>
      <c r="G561" s="50">
        <v>500</v>
      </c>
      <c r="H561" s="50">
        <v>0</v>
      </c>
      <c r="I561" s="51">
        <v>1</v>
      </c>
      <c r="J561" s="52"/>
      <c r="K561" s="52"/>
      <c r="L561" s="53" t="s">
        <v>128</v>
      </c>
    </row>
    <row r="562" spans="1:12" ht="12.75" customHeight="1" x14ac:dyDescent="0.25">
      <c r="A562" s="191"/>
      <c r="B562" s="192"/>
      <c r="C562" s="49" t="s">
        <v>8</v>
      </c>
      <c r="D562" s="50">
        <f t="shared" si="242"/>
        <v>4000</v>
      </c>
      <c r="E562" s="50">
        <v>0</v>
      </c>
      <c r="F562" s="50">
        <v>0</v>
      </c>
      <c r="G562" s="50">
        <f>G561*8</f>
        <v>4000</v>
      </c>
      <c r="H562" s="50">
        <v>0</v>
      </c>
      <c r="I562" s="51">
        <v>1</v>
      </c>
      <c r="J562" s="52"/>
      <c r="K562" s="52"/>
      <c r="L562" s="53" t="s">
        <v>128</v>
      </c>
    </row>
    <row r="563" spans="1:12" ht="14.25" customHeight="1" x14ac:dyDescent="0.25">
      <c r="A563" s="191"/>
      <c r="B563" s="192"/>
      <c r="C563" s="54" t="s">
        <v>21</v>
      </c>
      <c r="D563" s="55">
        <f>SUM(D556:D562)</f>
        <v>6500</v>
      </c>
      <c r="E563" s="55">
        <f t="shared" ref="E563:F563" si="243">SUM(E556:E562)</f>
        <v>0</v>
      </c>
      <c r="F563" s="55">
        <f t="shared" si="243"/>
        <v>0</v>
      </c>
      <c r="G563" s="55">
        <f>SUM(G556:G562)</f>
        <v>6500</v>
      </c>
      <c r="H563" s="55">
        <f t="shared" ref="H563" si="244">SUM(H556:H562)</f>
        <v>0</v>
      </c>
      <c r="I563" s="56">
        <v>1</v>
      </c>
      <c r="J563" s="57"/>
      <c r="K563" s="57"/>
      <c r="L563" s="53" t="s">
        <v>128</v>
      </c>
    </row>
    <row r="564" spans="1:12" ht="12.75" customHeight="1" x14ac:dyDescent="0.25">
      <c r="A564" s="201" t="s">
        <v>119</v>
      </c>
      <c r="B564" s="202" t="s">
        <v>213</v>
      </c>
      <c r="C564" s="42">
        <v>2017</v>
      </c>
      <c r="D564" s="27">
        <f>SUM(E564:H564)</f>
        <v>0</v>
      </c>
      <c r="E564" s="28">
        <f>E572+E580+E588</f>
        <v>0</v>
      </c>
      <c r="F564" s="28">
        <f t="shared" ref="F564:H564" si="245">F572+F580+F588</f>
        <v>0</v>
      </c>
      <c r="G564" s="28">
        <f t="shared" si="245"/>
        <v>0</v>
      </c>
      <c r="H564" s="28">
        <f t="shared" si="245"/>
        <v>0</v>
      </c>
      <c r="I564" s="18">
        <v>1</v>
      </c>
      <c r="J564" s="20"/>
      <c r="K564" s="20"/>
      <c r="L564" s="19" t="s">
        <v>128</v>
      </c>
    </row>
    <row r="565" spans="1:12" ht="12.75" customHeight="1" x14ac:dyDescent="0.25">
      <c r="A565" s="201"/>
      <c r="B565" s="203"/>
      <c r="C565" s="42">
        <v>2018</v>
      </c>
      <c r="D565" s="27">
        <f t="shared" ref="D565:D570" si="246">SUM(E565:H565)</f>
        <v>10</v>
      </c>
      <c r="E565" s="28">
        <f t="shared" ref="E565:H565" si="247">E573+E581+E589</f>
        <v>0</v>
      </c>
      <c r="F565" s="28">
        <f t="shared" si="247"/>
        <v>0</v>
      </c>
      <c r="G565" s="28">
        <f t="shared" si="247"/>
        <v>10</v>
      </c>
      <c r="H565" s="28">
        <f t="shared" si="247"/>
        <v>0</v>
      </c>
      <c r="I565" s="18">
        <v>1</v>
      </c>
      <c r="J565" s="20"/>
      <c r="K565" s="20"/>
      <c r="L565" s="19" t="s">
        <v>128</v>
      </c>
    </row>
    <row r="566" spans="1:12" ht="12.75" customHeight="1" x14ac:dyDescent="0.25">
      <c r="A566" s="201"/>
      <c r="B566" s="203"/>
      <c r="C566" s="42">
        <v>2019</v>
      </c>
      <c r="D566" s="27">
        <f t="shared" si="246"/>
        <v>10</v>
      </c>
      <c r="E566" s="28">
        <f t="shared" ref="E566:H566" si="248">E574+E582+E590</f>
        <v>0</v>
      </c>
      <c r="F566" s="28">
        <f t="shared" si="248"/>
        <v>0</v>
      </c>
      <c r="G566" s="28">
        <f t="shared" si="248"/>
        <v>10</v>
      </c>
      <c r="H566" s="28">
        <f t="shared" si="248"/>
        <v>0</v>
      </c>
      <c r="I566" s="18">
        <v>1</v>
      </c>
      <c r="J566" s="20"/>
      <c r="K566" s="20"/>
      <c r="L566" s="19" t="s">
        <v>128</v>
      </c>
    </row>
    <row r="567" spans="1:12" ht="12.75" customHeight="1" x14ac:dyDescent="0.25">
      <c r="A567" s="201"/>
      <c r="B567" s="203"/>
      <c r="C567" s="42">
        <v>2020</v>
      </c>
      <c r="D567" s="27">
        <f t="shared" si="246"/>
        <v>10</v>
      </c>
      <c r="E567" s="28">
        <f t="shared" ref="E567:H567" si="249">E575+E583+E591</f>
        <v>0</v>
      </c>
      <c r="F567" s="28">
        <f t="shared" si="249"/>
        <v>0</v>
      </c>
      <c r="G567" s="28">
        <f t="shared" si="249"/>
        <v>10</v>
      </c>
      <c r="H567" s="28">
        <f t="shared" si="249"/>
        <v>0</v>
      </c>
      <c r="I567" s="18">
        <v>1</v>
      </c>
      <c r="J567" s="20"/>
      <c r="K567" s="20"/>
      <c r="L567" s="19" t="s">
        <v>128</v>
      </c>
    </row>
    <row r="568" spans="1:12" ht="12.75" customHeight="1" x14ac:dyDescent="0.25">
      <c r="A568" s="201"/>
      <c r="B568" s="203"/>
      <c r="C568" s="42">
        <v>2021</v>
      </c>
      <c r="D568" s="27">
        <f t="shared" si="246"/>
        <v>10</v>
      </c>
      <c r="E568" s="28">
        <f t="shared" ref="E568:H568" si="250">E576+E584+E592</f>
        <v>0</v>
      </c>
      <c r="F568" s="28">
        <f t="shared" si="250"/>
        <v>0</v>
      </c>
      <c r="G568" s="28">
        <f t="shared" si="250"/>
        <v>10</v>
      </c>
      <c r="H568" s="28">
        <f t="shared" si="250"/>
        <v>0</v>
      </c>
      <c r="I568" s="18">
        <v>1</v>
      </c>
      <c r="J568" s="20"/>
      <c r="K568" s="20"/>
      <c r="L568" s="19" t="s">
        <v>128</v>
      </c>
    </row>
    <row r="569" spans="1:12" ht="12.75" customHeight="1" x14ac:dyDescent="0.25">
      <c r="A569" s="201"/>
      <c r="B569" s="203"/>
      <c r="C569" s="42">
        <v>2022</v>
      </c>
      <c r="D569" s="27">
        <f t="shared" si="246"/>
        <v>10</v>
      </c>
      <c r="E569" s="28">
        <f t="shared" ref="E569:H569" si="251">E577+E585+E593</f>
        <v>0</v>
      </c>
      <c r="F569" s="28">
        <f t="shared" si="251"/>
        <v>0</v>
      </c>
      <c r="G569" s="28">
        <f t="shared" si="251"/>
        <v>10</v>
      </c>
      <c r="H569" s="28">
        <f t="shared" si="251"/>
        <v>0</v>
      </c>
      <c r="I569" s="18">
        <v>1</v>
      </c>
      <c r="J569" s="20"/>
      <c r="K569" s="20"/>
      <c r="L569" s="19" t="s">
        <v>128</v>
      </c>
    </row>
    <row r="570" spans="1:12" ht="12.75" customHeight="1" x14ac:dyDescent="0.25">
      <c r="A570" s="201"/>
      <c r="B570" s="203"/>
      <c r="C570" s="42" t="s">
        <v>8</v>
      </c>
      <c r="D570" s="27">
        <f t="shared" si="246"/>
        <v>80</v>
      </c>
      <c r="E570" s="28">
        <f t="shared" ref="E570:H570" si="252">E578+E586+E594</f>
        <v>0</v>
      </c>
      <c r="F570" s="28">
        <f t="shared" si="252"/>
        <v>0</v>
      </c>
      <c r="G570" s="28">
        <f t="shared" si="252"/>
        <v>80</v>
      </c>
      <c r="H570" s="28">
        <f t="shared" si="252"/>
        <v>0</v>
      </c>
      <c r="I570" s="18">
        <v>1</v>
      </c>
      <c r="J570" s="20"/>
      <c r="K570" s="20"/>
      <c r="L570" s="19" t="s">
        <v>128</v>
      </c>
    </row>
    <row r="571" spans="1:12" ht="14.25" customHeight="1" x14ac:dyDescent="0.25">
      <c r="A571" s="201"/>
      <c r="B571" s="204"/>
      <c r="C571" s="21" t="s">
        <v>21</v>
      </c>
      <c r="D571" s="29">
        <f>SUM(D564:D570)</f>
        <v>130</v>
      </c>
      <c r="E571" s="29">
        <f t="shared" ref="E571:H571" si="253">SUM(E564:E570)</f>
        <v>0</v>
      </c>
      <c r="F571" s="29">
        <f t="shared" si="253"/>
        <v>0</v>
      </c>
      <c r="G571" s="29">
        <f t="shared" si="253"/>
        <v>130</v>
      </c>
      <c r="H571" s="29">
        <f t="shared" si="253"/>
        <v>0</v>
      </c>
      <c r="I571" s="22">
        <v>1</v>
      </c>
      <c r="J571" s="23"/>
      <c r="K571" s="23"/>
      <c r="L571" s="19" t="s">
        <v>128</v>
      </c>
    </row>
    <row r="572" spans="1:12" ht="12.75" customHeight="1" x14ac:dyDescent="0.25">
      <c r="A572" s="191" t="s">
        <v>118</v>
      </c>
      <c r="B572" s="192" t="s">
        <v>131</v>
      </c>
      <c r="C572" s="49">
        <v>2017</v>
      </c>
      <c r="D572" s="50">
        <f>SUM(E572:H572)</f>
        <v>0</v>
      </c>
      <c r="E572" s="50">
        <v>0</v>
      </c>
      <c r="F572" s="50">
        <v>0</v>
      </c>
      <c r="G572" s="50">
        <v>0</v>
      </c>
      <c r="H572" s="50">
        <v>0</v>
      </c>
      <c r="I572" s="51">
        <v>1</v>
      </c>
      <c r="J572" s="52"/>
      <c r="K572" s="52"/>
      <c r="L572" s="53" t="s">
        <v>128</v>
      </c>
    </row>
    <row r="573" spans="1:12" ht="12.75" customHeight="1" x14ac:dyDescent="0.25">
      <c r="A573" s="191"/>
      <c r="B573" s="192"/>
      <c r="C573" s="49">
        <v>2018</v>
      </c>
      <c r="D573" s="50">
        <f t="shared" ref="D573:D578" si="254">SUM(E573:H573)</f>
        <v>0</v>
      </c>
      <c r="E573" s="50">
        <v>0</v>
      </c>
      <c r="F573" s="50">
        <v>0</v>
      </c>
      <c r="G573" s="50">
        <v>0</v>
      </c>
      <c r="H573" s="50">
        <v>0</v>
      </c>
      <c r="I573" s="51">
        <v>1</v>
      </c>
      <c r="J573" s="52"/>
      <c r="K573" s="52"/>
      <c r="L573" s="53" t="s">
        <v>128</v>
      </c>
    </row>
    <row r="574" spans="1:12" ht="12.75" customHeight="1" x14ac:dyDescent="0.25">
      <c r="A574" s="191"/>
      <c r="B574" s="192"/>
      <c r="C574" s="49">
        <v>2019</v>
      </c>
      <c r="D574" s="50">
        <f t="shared" si="254"/>
        <v>0</v>
      </c>
      <c r="E574" s="50">
        <v>0</v>
      </c>
      <c r="F574" s="50">
        <v>0</v>
      </c>
      <c r="G574" s="50">
        <v>0</v>
      </c>
      <c r="H574" s="50">
        <v>0</v>
      </c>
      <c r="I574" s="51">
        <v>1</v>
      </c>
      <c r="J574" s="52"/>
      <c r="K574" s="52"/>
      <c r="L574" s="53" t="s">
        <v>128</v>
      </c>
    </row>
    <row r="575" spans="1:12" ht="12.75" customHeight="1" x14ac:dyDescent="0.25">
      <c r="A575" s="191"/>
      <c r="B575" s="192"/>
      <c r="C575" s="49">
        <v>2020</v>
      </c>
      <c r="D575" s="50">
        <f t="shared" si="254"/>
        <v>0</v>
      </c>
      <c r="E575" s="50">
        <v>0</v>
      </c>
      <c r="F575" s="50">
        <v>0</v>
      </c>
      <c r="G575" s="50">
        <v>0</v>
      </c>
      <c r="H575" s="50">
        <v>0</v>
      </c>
      <c r="I575" s="51">
        <v>1</v>
      </c>
      <c r="J575" s="52"/>
      <c r="K575" s="52"/>
      <c r="L575" s="53" t="s">
        <v>128</v>
      </c>
    </row>
    <row r="576" spans="1:12" ht="12.75" customHeight="1" x14ac:dyDescent="0.25">
      <c r="A576" s="191"/>
      <c r="B576" s="192"/>
      <c r="C576" s="49">
        <v>2021</v>
      </c>
      <c r="D576" s="50">
        <f t="shared" si="254"/>
        <v>0</v>
      </c>
      <c r="E576" s="50">
        <v>0</v>
      </c>
      <c r="F576" s="50">
        <v>0</v>
      </c>
      <c r="G576" s="50">
        <v>0</v>
      </c>
      <c r="H576" s="50">
        <v>0</v>
      </c>
      <c r="I576" s="51">
        <v>1</v>
      </c>
      <c r="J576" s="52"/>
      <c r="K576" s="52"/>
      <c r="L576" s="53" t="s">
        <v>128</v>
      </c>
    </row>
    <row r="577" spans="1:12" ht="12.75" customHeight="1" x14ac:dyDescent="0.25">
      <c r="A577" s="191"/>
      <c r="B577" s="192"/>
      <c r="C577" s="49">
        <v>2022</v>
      </c>
      <c r="D577" s="50">
        <f t="shared" si="254"/>
        <v>0</v>
      </c>
      <c r="E577" s="50">
        <v>0</v>
      </c>
      <c r="F577" s="50">
        <v>0</v>
      </c>
      <c r="G577" s="50">
        <v>0</v>
      </c>
      <c r="H577" s="50">
        <v>0</v>
      </c>
      <c r="I577" s="51">
        <v>1</v>
      </c>
      <c r="J577" s="52"/>
      <c r="K577" s="52"/>
      <c r="L577" s="53" t="s">
        <v>128</v>
      </c>
    </row>
    <row r="578" spans="1:12" ht="12.75" customHeight="1" x14ac:dyDescent="0.25">
      <c r="A578" s="191"/>
      <c r="B578" s="192"/>
      <c r="C578" s="49" t="s">
        <v>8</v>
      </c>
      <c r="D578" s="50">
        <f t="shared" si="254"/>
        <v>0</v>
      </c>
      <c r="E578" s="50">
        <v>0</v>
      </c>
      <c r="F578" s="50">
        <v>0</v>
      </c>
      <c r="G578" s="50">
        <f>G577*8</f>
        <v>0</v>
      </c>
      <c r="H578" s="50">
        <v>0</v>
      </c>
      <c r="I578" s="51">
        <v>1</v>
      </c>
      <c r="J578" s="52"/>
      <c r="K578" s="52"/>
      <c r="L578" s="53" t="s">
        <v>128</v>
      </c>
    </row>
    <row r="579" spans="1:12" ht="14.25" customHeight="1" x14ac:dyDescent="0.25">
      <c r="A579" s="191"/>
      <c r="B579" s="192"/>
      <c r="C579" s="54" t="s">
        <v>21</v>
      </c>
      <c r="D579" s="55">
        <f>SUM(D572:D578)</f>
        <v>0</v>
      </c>
      <c r="E579" s="55">
        <f t="shared" ref="E579:F579" si="255">SUM(E572:E578)</f>
        <v>0</v>
      </c>
      <c r="F579" s="55">
        <f t="shared" si="255"/>
        <v>0</v>
      </c>
      <c r="G579" s="55">
        <f>SUM(G572:G578)</f>
        <v>0</v>
      </c>
      <c r="H579" s="55">
        <f t="shared" ref="H579" si="256">SUM(H572:H578)</f>
        <v>0</v>
      </c>
      <c r="I579" s="56">
        <v>1</v>
      </c>
      <c r="J579" s="57"/>
      <c r="K579" s="57"/>
      <c r="L579" s="53" t="s">
        <v>128</v>
      </c>
    </row>
    <row r="580" spans="1:12" ht="12.75" customHeight="1" x14ac:dyDescent="0.25">
      <c r="A580" s="191" t="s">
        <v>117</v>
      </c>
      <c r="B580" s="192" t="s">
        <v>132</v>
      </c>
      <c r="C580" s="49">
        <v>2017</v>
      </c>
      <c r="D580" s="50">
        <f>SUM(E580:H580)</f>
        <v>0</v>
      </c>
      <c r="E580" s="50">
        <v>0</v>
      </c>
      <c r="F580" s="50">
        <v>0</v>
      </c>
      <c r="G580" s="50">
        <v>0</v>
      </c>
      <c r="H580" s="50">
        <v>0</v>
      </c>
      <c r="I580" s="51">
        <v>1</v>
      </c>
      <c r="J580" s="52"/>
      <c r="K580" s="52"/>
      <c r="L580" s="53" t="s">
        <v>128</v>
      </c>
    </row>
    <row r="581" spans="1:12" ht="12.75" customHeight="1" x14ac:dyDescent="0.25">
      <c r="A581" s="191"/>
      <c r="B581" s="192"/>
      <c r="C581" s="49">
        <v>2018</v>
      </c>
      <c r="D581" s="50">
        <f t="shared" ref="D581:D586" si="257">SUM(E581:H581)</f>
        <v>0</v>
      </c>
      <c r="E581" s="50">
        <v>0</v>
      </c>
      <c r="F581" s="50">
        <v>0</v>
      </c>
      <c r="G581" s="50">
        <v>0</v>
      </c>
      <c r="H581" s="50">
        <v>0</v>
      </c>
      <c r="I581" s="51">
        <v>1</v>
      </c>
      <c r="J581" s="52"/>
      <c r="K581" s="52"/>
      <c r="L581" s="53" t="s">
        <v>128</v>
      </c>
    </row>
    <row r="582" spans="1:12" ht="12.75" customHeight="1" x14ac:dyDescent="0.25">
      <c r="A582" s="191"/>
      <c r="B582" s="192"/>
      <c r="C582" s="49">
        <v>2019</v>
      </c>
      <c r="D582" s="50">
        <f t="shared" si="257"/>
        <v>0</v>
      </c>
      <c r="E582" s="50">
        <v>0</v>
      </c>
      <c r="F582" s="50">
        <v>0</v>
      </c>
      <c r="G582" s="50">
        <v>0</v>
      </c>
      <c r="H582" s="50">
        <v>0</v>
      </c>
      <c r="I582" s="51">
        <v>1</v>
      </c>
      <c r="J582" s="52"/>
      <c r="K582" s="52"/>
      <c r="L582" s="53" t="s">
        <v>128</v>
      </c>
    </row>
    <row r="583" spans="1:12" ht="12.75" customHeight="1" x14ac:dyDescent="0.25">
      <c r="A583" s="191"/>
      <c r="B583" s="192"/>
      <c r="C583" s="49">
        <v>2020</v>
      </c>
      <c r="D583" s="50">
        <f t="shared" si="257"/>
        <v>0</v>
      </c>
      <c r="E583" s="50">
        <v>0</v>
      </c>
      <c r="F583" s="50">
        <v>0</v>
      </c>
      <c r="G583" s="50">
        <v>0</v>
      </c>
      <c r="H583" s="50">
        <v>0</v>
      </c>
      <c r="I583" s="51">
        <v>1</v>
      </c>
      <c r="J583" s="52"/>
      <c r="K583" s="52"/>
      <c r="L583" s="53" t="s">
        <v>128</v>
      </c>
    </row>
    <row r="584" spans="1:12" ht="12.75" customHeight="1" x14ac:dyDescent="0.25">
      <c r="A584" s="191"/>
      <c r="B584" s="192"/>
      <c r="C584" s="49">
        <v>2021</v>
      </c>
      <c r="D584" s="50">
        <f t="shared" si="257"/>
        <v>0</v>
      </c>
      <c r="E584" s="50">
        <v>0</v>
      </c>
      <c r="F584" s="50">
        <v>0</v>
      </c>
      <c r="G584" s="50">
        <v>0</v>
      </c>
      <c r="H584" s="50">
        <v>0</v>
      </c>
      <c r="I584" s="51">
        <v>1</v>
      </c>
      <c r="J584" s="52"/>
      <c r="K584" s="52"/>
      <c r="L584" s="53" t="s">
        <v>128</v>
      </c>
    </row>
    <row r="585" spans="1:12" ht="12.75" customHeight="1" x14ac:dyDescent="0.25">
      <c r="A585" s="191"/>
      <c r="B585" s="192"/>
      <c r="C585" s="49">
        <v>2022</v>
      </c>
      <c r="D585" s="50">
        <f t="shared" si="257"/>
        <v>0</v>
      </c>
      <c r="E585" s="50">
        <v>0</v>
      </c>
      <c r="F585" s="50">
        <v>0</v>
      </c>
      <c r="G585" s="50">
        <v>0</v>
      </c>
      <c r="H585" s="50">
        <v>0</v>
      </c>
      <c r="I585" s="51">
        <v>1</v>
      </c>
      <c r="J585" s="52"/>
      <c r="K585" s="52"/>
      <c r="L585" s="53" t="s">
        <v>128</v>
      </c>
    </row>
    <row r="586" spans="1:12" ht="12.75" customHeight="1" x14ac:dyDescent="0.25">
      <c r="A586" s="191"/>
      <c r="B586" s="192"/>
      <c r="C586" s="49" t="s">
        <v>8</v>
      </c>
      <c r="D586" s="50">
        <f t="shared" si="257"/>
        <v>0</v>
      </c>
      <c r="E586" s="50">
        <v>0</v>
      </c>
      <c r="F586" s="50">
        <v>0</v>
      </c>
      <c r="G586" s="50">
        <f>G585*8</f>
        <v>0</v>
      </c>
      <c r="H586" s="50">
        <v>0</v>
      </c>
      <c r="I586" s="51">
        <v>1</v>
      </c>
      <c r="J586" s="52"/>
      <c r="K586" s="52"/>
      <c r="L586" s="53" t="s">
        <v>128</v>
      </c>
    </row>
    <row r="587" spans="1:12" ht="14.25" customHeight="1" x14ac:dyDescent="0.25">
      <c r="A587" s="191"/>
      <c r="B587" s="192"/>
      <c r="C587" s="54" t="s">
        <v>21</v>
      </c>
      <c r="D587" s="55">
        <f>SUM(D580:D586)</f>
        <v>0</v>
      </c>
      <c r="E587" s="55">
        <f t="shared" ref="E587:F587" si="258">SUM(E580:E586)</f>
        <v>0</v>
      </c>
      <c r="F587" s="55">
        <f t="shared" si="258"/>
        <v>0</v>
      </c>
      <c r="G587" s="55">
        <f>SUM(G580:G586)</f>
        <v>0</v>
      </c>
      <c r="H587" s="55">
        <f t="shared" ref="H587" si="259">SUM(H580:H586)</f>
        <v>0</v>
      </c>
      <c r="I587" s="56">
        <v>1</v>
      </c>
      <c r="J587" s="57"/>
      <c r="K587" s="57"/>
      <c r="L587" s="53" t="s">
        <v>128</v>
      </c>
    </row>
    <row r="588" spans="1:12" ht="12.75" customHeight="1" x14ac:dyDescent="0.25">
      <c r="A588" s="191" t="s">
        <v>116</v>
      </c>
      <c r="B588" s="192" t="s">
        <v>130</v>
      </c>
      <c r="C588" s="49">
        <v>2017</v>
      </c>
      <c r="D588" s="50">
        <f>SUM(E588:H588)</f>
        <v>0</v>
      </c>
      <c r="E588" s="50">
        <v>0</v>
      </c>
      <c r="F588" s="50">
        <v>0</v>
      </c>
      <c r="G588" s="50">
        <v>0</v>
      </c>
      <c r="H588" s="50">
        <v>0</v>
      </c>
      <c r="I588" s="51">
        <v>1</v>
      </c>
      <c r="J588" s="52"/>
      <c r="K588" s="52"/>
      <c r="L588" s="53" t="s">
        <v>128</v>
      </c>
    </row>
    <row r="589" spans="1:12" ht="12.75" customHeight="1" x14ac:dyDescent="0.25">
      <c r="A589" s="191"/>
      <c r="B589" s="192"/>
      <c r="C589" s="49">
        <v>2018</v>
      </c>
      <c r="D589" s="50">
        <f t="shared" ref="D589:D594" si="260">SUM(E589:H589)</f>
        <v>10</v>
      </c>
      <c r="E589" s="50">
        <v>0</v>
      </c>
      <c r="F589" s="50">
        <v>0</v>
      </c>
      <c r="G589" s="50">
        <v>10</v>
      </c>
      <c r="H589" s="50">
        <v>0</v>
      </c>
      <c r="I589" s="51">
        <v>1</v>
      </c>
      <c r="J589" s="52"/>
      <c r="K589" s="52"/>
      <c r="L589" s="53" t="s">
        <v>128</v>
      </c>
    </row>
    <row r="590" spans="1:12" ht="12.75" customHeight="1" x14ac:dyDescent="0.25">
      <c r="A590" s="191"/>
      <c r="B590" s="192"/>
      <c r="C590" s="49">
        <v>2019</v>
      </c>
      <c r="D590" s="50">
        <f t="shared" si="260"/>
        <v>10</v>
      </c>
      <c r="E590" s="50">
        <v>0</v>
      </c>
      <c r="F590" s="50">
        <v>0</v>
      </c>
      <c r="G590" s="50">
        <v>10</v>
      </c>
      <c r="H590" s="50">
        <v>0</v>
      </c>
      <c r="I590" s="51">
        <v>1</v>
      </c>
      <c r="J590" s="52"/>
      <c r="K590" s="52"/>
      <c r="L590" s="53" t="s">
        <v>128</v>
      </c>
    </row>
    <row r="591" spans="1:12" ht="12.75" customHeight="1" x14ac:dyDescent="0.25">
      <c r="A591" s="191"/>
      <c r="B591" s="192"/>
      <c r="C591" s="49">
        <v>2020</v>
      </c>
      <c r="D591" s="50">
        <f t="shared" si="260"/>
        <v>10</v>
      </c>
      <c r="E591" s="50">
        <v>0</v>
      </c>
      <c r="F591" s="50">
        <v>0</v>
      </c>
      <c r="G591" s="50">
        <v>10</v>
      </c>
      <c r="H591" s="50">
        <v>0</v>
      </c>
      <c r="I591" s="51">
        <v>1</v>
      </c>
      <c r="J591" s="52"/>
      <c r="K591" s="52"/>
      <c r="L591" s="53" t="s">
        <v>128</v>
      </c>
    </row>
    <row r="592" spans="1:12" ht="12.75" customHeight="1" x14ac:dyDescent="0.25">
      <c r="A592" s="191"/>
      <c r="B592" s="192"/>
      <c r="C592" s="49">
        <v>2021</v>
      </c>
      <c r="D592" s="50">
        <f t="shared" si="260"/>
        <v>10</v>
      </c>
      <c r="E592" s="50">
        <v>0</v>
      </c>
      <c r="F592" s="50">
        <v>0</v>
      </c>
      <c r="G592" s="50">
        <v>10</v>
      </c>
      <c r="H592" s="50">
        <v>0</v>
      </c>
      <c r="I592" s="51">
        <v>1</v>
      </c>
      <c r="J592" s="52"/>
      <c r="K592" s="52"/>
      <c r="L592" s="53" t="s">
        <v>128</v>
      </c>
    </row>
    <row r="593" spans="1:12" ht="12.75" customHeight="1" x14ac:dyDescent="0.25">
      <c r="A593" s="191"/>
      <c r="B593" s="192"/>
      <c r="C593" s="49">
        <v>2022</v>
      </c>
      <c r="D593" s="50">
        <f t="shared" si="260"/>
        <v>10</v>
      </c>
      <c r="E593" s="50">
        <v>0</v>
      </c>
      <c r="F593" s="50">
        <v>0</v>
      </c>
      <c r="G593" s="50">
        <v>10</v>
      </c>
      <c r="H593" s="50">
        <v>0</v>
      </c>
      <c r="I593" s="51">
        <v>1</v>
      </c>
      <c r="J593" s="52"/>
      <c r="K593" s="52"/>
      <c r="L593" s="53" t="s">
        <v>128</v>
      </c>
    </row>
    <row r="594" spans="1:12" ht="12.75" customHeight="1" x14ac:dyDescent="0.25">
      <c r="A594" s="191"/>
      <c r="B594" s="192"/>
      <c r="C594" s="49" t="s">
        <v>8</v>
      </c>
      <c r="D594" s="50">
        <f t="shared" si="260"/>
        <v>80</v>
      </c>
      <c r="E594" s="50">
        <v>0</v>
      </c>
      <c r="F594" s="50">
        <v>0</v>
      </c>
      <c r="G594" s="50">
        <f>G593*8</f>
        <v>80</v>
      </c>
      <c r="H594" s="50">
        <v>0</v>
      </c>
      <c r="I594" s="51">
        <v>1</v>
      </c>
      <c r="J594" s="52"/>
      <c r="K594" s="52"/>
      <c r="L594" s="53" t="s">
        <v>128</v>
      </c>
    </row>
    <row r="595" spans="1:12" ht="14.25" customHeight="1" x14ac:dyDescent="0.25">
      <c r="A595" s="191"/>
      <c r="B595" s="192"/>
      <c r="C595" s="54" t="s">
        <v>21</v>
      </c>
      <c r="D595" s="55">
        <f>SUM(D588:D594)</f>
        <v>130</v>
      </c>
      <c r="E595" s="55">
        <f t="shared" ref="E595:F595" si="261">SUM(E588:E594)</f>
        <v>0</v>
      </c>
      <c r="F595" s="55">
        <f t="shared" si="261"/>
        <v>0</v>
      </c>
      <c r="G595" s="55">
        <f>SUM(G588:G594)</f>
        <v>130</v>
      </c>
      <c r="H595" s="55">
        <f t="shared" ref="H595" si="262">SUM(H588:H594)</f>
        <v>0</v>
      </c>
      <c r="I595" s="56">
        <v>1</v>
      </c>
      <c r="J595" s="57"/>
      <c r="K595" s="57"/>
      <c r="L595" s="53" t="s">
        <v>128</v>
      </c>
    </row>
    <row r="596" spans="1:12" ht="12.75" customHeight="1" x14ac:dyDescent="0.25">
      <c r="A596" s="201" t="s">
        <v>113</v>
      </c>
      <c r="B596" s="202" t="s">
        <v>214</v>
      </c>
      <c r="C596" s="42">
        <v>2017</v>
      </c>
      <c r="D596" s="27">
        <f>SUM(E596:H596)</f>
        <v>2600</v>
      </c>
      <c r="E596" s="28">
        <f>E604+E612</f>
        <v>0</v>
      </c>
      <c r="F596" s="28">
        <f t="shared" ref="F596:H596" si="263">F604+F612</f>
        <v>0</v>
      </c>
      <c r="G596" s="28">
        <f t="shared" si="263"/>
        <v>2600</v>
      </c>
      <c r="H596" s="28">
        <f t="shared" si="263"/>
        <v>0</v>
      </c>
      <c r="I596" s="18">
        <v>1</v>
      </c>
      <c r="J596" s="20"/>
      <c r="K596" s="20"/>
      <c r="L596" s="19" t="s">
        <v>121</v>
      </c>
    </row>
    <row r="597" spans="1:12" ht="12.75" customHeight="1" x14ac:dyDescent="0.25">
      <c r="A597" s="201"/>
      <c r="B597" s="203"/>
      <c r="C597" s="42">
        <v>2018</v>
      </c>
      <c r="D597" s="27">
        <f t="shared" ref="D597:D602" si="264">SUM(E597:H597)</f>
        <v>7292.84</v>
      </c>
      <c r="E597" s="28">
        <f t="shared" ref="E597:H602" si="265">E605+E613</f>
        <v>0</v>
      </c>
      <c r="F597" s="28">
        <f t="shared" si="265"/>
        <v>0</v>
      </c>
      <c r="G597" s="28">
        <f t="shared" si="265"/>
        <v>7292.84</v>
      </c>
      <c r="H597" s="28">
        <f t="shared" si="265"/>
        <v>0</v>
      </c>
      <c r="I597" s="18">
        <v>1</v>
      </c>
      <c r="J597" s="20"/>
      <c r="K597" s="20"/>
      <c r="L597" s="19" t="s">
        <v>121</v>
      </c>
    </row>
    <row r="598" spans="1:12" ht="12.75" customHeight="1" x14ac:dyDescent="0.25">
      <c r="A598" s="201"/>
      <c r="B598" s="203"/>
      <c r="C598" s="42">
        <v>2019</v>
      </c>
      <c r="D598" s="27">
        <f t="shared" si="264"/>
        <v>5281.7500000000009</v>
      </c>
      <c r="E598" s="28">
        <f t="shared" si="265"/>
        <v>0</v>
      </c>
      <c r="F598" s="28">
        <f t="shared" si="265"/>
        <v>0</v>
      </c>
      <c r="G598" s="28">
        <f t="shared" si="265"/>
        <v>5281.7500000000009</v>
      </c>
      <c r="H598" s="28">
        <f t="shared" si="265"/>
        <v>0</v>
      </c>
      <c r="I598" s="18">
        <v>1</v>
      </c>
      <c r="J598" s="20"/>
      <c r="K598" s="20"/>
      <c r="L598" s="19" t="s">
        <v>121</v>
      </c>
    </row>
    <row r="599" spans="1:12" ht="12.75" customHeight="1" x14ac:dyDescent="0.25">
      <c r="A599" s="201"/>
      <c r="B599" s="203"/>
      <c r="C599" s="42">
        <v>2020</v>
      </c>
      <c r="D599" s="27">
        <f t="shared" si="264"/>
        <v>2055</v>
      </c>
      <c r="E599" s="28">
        <f t="shared" si="265"/>
        <v>0</v>
      </c>
      <c r="F599" s="28">
        <f t="shared" si="265"/>
        <v>0</v>
      </c>
      <c r="G599" s="28">
        <f t="shared" si="265"/>
        <v>2055</v>
      </c>
      <c r="H599" s="28">
        <f t="shared" si="265"/>
        <v>0</v>
      </c>
      <c r="I599" s="18">
        <v>1</v>
      </c>
      <c r="J599" s="20"/>
      <c r="K599" s="20"/>
      <c r="L599" s="19" t="s">
        <v>121</v>
      </c>
    </row>
    <row r="600" spans="1:12" ht="12.75" customHeight="1" x14ac:dyDescent="0.25">
      <c r="A600" s="201"/>
      <c r="B600" s="203"/>
      <c r="C600" s="42">
        <v>2021</v>
      </c>
      <c r="D600" s="27">
        <f t="shared" si="264"/>
        <v>2500</v>
      </c>
      <c r="E600" s="28">
        <f t="shared" si="265"/>
        <v>0</v>
      </c>
      <c r="F600" s="28">
        <f t="shared" si="265"/>
        <v>0</v>
      </c>
      <c r="G600" s="28">
        <f t="shared" si="265"/>
        <v>2500</v>
      </c>
      <c r="H600" s="28">
        <f t="shared" si="265"/>
        <v>0</v>
      </c>
      <c r="I600" s="18">
        <v>1</v>
      </c>
      <c r="J600" s="20"/>
      <c r="K600" s="20"/>
      <c r="L600" s="19" t="s">
        <v>121</v>
      </c>
    </row>
    <row r="601" spans="1:12" ht="12.75" customHeight="1" x14ac:dyDescent="0.25">
      <c r="A601" s="201"/>
      <c r="B601" s="203"/>
      <c r="C601" s="42">
        <v>2022</v>
      </c>
      <c r="D601" s="27">
        <f t="shared" si="264"/>
        <v>830</v>
      </c>
      <c r="E601" s="28">
        <f t="shared" si="265"/>
        <v>0</v>
      </c>
      <c r="F601" s="28">
        <f t="shared" si="265"/>
        <v>0</v>
      </c>
      <c r="G601" s="28">
        <f t="shared" si="265"/>
        <v>830</v>
      </c>
      <c r="H601" s="28">
        <f t="shared" si="265"/>
        <v>0</v>
      </c>
      <c r="I601" s="18">
        <v>1</v>
      </c>
      <c r="J601" s="20"/>
      <c r="K601" s="20"/>
      <c r="L601" s="19" t="s">
        <v>121</v>
      </c>
    </row>
    <row r="602" spans="1:12" ht="12.75" customHeight="1" x14ac:dyDescent="0.25">
      <c r="A602" s="201"/>
      <c r="B602" s="203"/>
      <c r="C602" s="42" t="s">
        <v>8</v>
      </c>
      <c r="D602" s="27">
        <f t="shared" si="264"/>
        <v>6640</v>
      </c>
      <c r="E602" s="28">
        <f t="shared" si="265"/>
        <v>0</v>
      </c>
      <c r="F602" s="28">
        <f t="shared" si="265"/>
        <v>0</v>
      </c>
      <c r="G602" s="28">
        <f t="shared" si="265"/>
        <v>6640</v>
      </c>
      <c r="H602" s="28">
        <f t="shared" si="265"/>
        <v>0</v>
      </c>
      <c r="I602" s="18">
        <v>1</v>
      </c>
      <c r="J602" s="20"/>
      <c r="K602" s="20"/>
      <c r="L602" s="19" t="s">
        <v>121</v>
      </c>
    </row>
    <row r="603" spans="1:12" ht="14.25" customHeight="1" x14ac:dyDescent="0.25">
      <c r="A603" s="201"/>
      <c r="B603" s="204"/>
      <c r="C603" s="21" t="s">
        <v>21</v>
      </c>
      <c r="D603" s="29">
        <f>SUM(D596:D602)</f>
        <v>27199.59</v>
      </c>
      <c r="E603" s="29">
        <f t="shared" ref="E603:H603" si="266">SUM(E596:E602)</f>
        <v>0</v>
      </c>
      <c r="F603" s="29">
        <f t="shared" si="266"/>
        <v>0</v>
      </c>
      <c r="G603" s="29">
        <f t="shared" si="266"/>
        <v>27199.59</v>
      </c>
      <c r="H603" s="29">
        <f t="shared" si="266"/>
        <v>0</v>
      </c>
      <c r="I603" s="22">
        <v>1</v>
      </c>
      <c r="J603" s="23"/>
      <c r="K603" s="23"/>
      <c r="L603" s="19" t="s">
        <v>121</v>
      </c>
    </row>
    <row r="604" spans="1:12" ht="12.75" customHeight="1" x14ac:dyDescent="0.25">
      <c r="A604" s="191" t="s">
        <v>114</v>
      </c>
      <c r="B604" s="192" t="s">
        <v>133</v>
      </c>
      <c r="C604" s="49">
        <v>2017</v>
      </c>
      <c r="D604" s="50">
        <f>SUM(E604:H604)</f>
        <v>2600</v>
      </c>
      <c r="E604" s="50">
        <v>0</v>
      </c>
      <c r="F604" s="50">
        <v>0</v>
      </c>
      <c r="G604" s="50">
        <v>2600</v>
      </c>
      <c r="H604" s="50">
        <v>0</v>
      </c>
      <c r="I604" s="51">
        <v>1</v>
      </c>
      <c r="J604" s="52"/>
      <c r="K604" s="52"/>
      <c r="L604" s="53" t="s">
        <v>121</v>
      </c>
    </row>
    <row r="605" spans="1:12" ht="12.75" customHeight="1" x14ac:dyDescent="0.25">
      <c r="A605" s="191"/>
      <c r="B605" s="192"/>
      <c r="C605" s="49">
        <v>2018</v>
      </c>
      <c r="D605" s="50">
        <f t="shared" ref="D605:D610" si="267">SUM(E605:H605)</f>
        <v>7292.84</v>
      </c>
      <c r="E605" s="50">
        <v>0</v>
      </c>
      <c r="F605" s="50">
        <v>0</v>
      </c>
      <c r="G605" s="50">
        <v>7292.84</v>
      </c>
      <c r="H605" s="50">
        <v>0</v>
      </c>
      <c r="I605" s="51">
        <v>1</v>
      </c>
      <c r="J605" s="52"/>
      <c r="K605" s="52"/>
      <c r="L605" s="53" t="s">
        <v>121</v>
      </c>
    </row>
    <row r="606" spans="1:12" ht="12.75" customHeight="1" x14ac:dyDescent="0.25">
      <c r="A606" s="191"/>
      <c r="B606" s="192"/>
      <c r="C606" s="49">
        <v>2019</v>
      </c>
      <c r="D606" s="50">
        <f t="shared" si="267"/>
        <v>5281.7500000000009</v>
      </c>
      <c r="E606" s="50">
        <v>0</v>
      </c>
      <c r="F606" s="50">
        <v>0</v>
      </c>
      <c r="G606" s="50">
        <v>5281.7500000000009</v>
      </c>
      <c r="H606" s="50">
        <v>0</v>
      </c>
      <c r="I606" s="51">
        <v>1</v>
      </c>
      <c r="J606" s="52"/>
      <c r="K606" s="52"/>
      <c r="L606" s="53" t="s">
        <v>121</v>
      </c>
    </row>
    <row r="607" spans="1:12" ht="12.75" customHeight="1" x14ac:dyDescent="0.25">
      <c r="A607" s="191"/>
      <c r="B607" s="192"/>
      <c r="C607" s="49">
        <v>2020</v>
      </c>
      <c r="D607" s="50">
        <f t="shared" si="267"/>
        <v>2055</v>
      </c>
      <c r="E607" s="50">
        <v>0</v>
      </c>
      <c r="F607" s="50">
        <v>0</v>
      </c>
      <c r="G607" s="50">
        <v>2055</v>
      </c>
      <c r="H607" s="50">
        <v>0</v>
      </c>
      <c r="I607" s="51">
        <v>1</v>
      </c>
      <c r="J607" s="52"/>
      <c r="K607" s="52"/>
      <c r="L607" s="53" t="s">
        <v>121</v>
      </c>
    </row>
    <row r="608" spans="1:12" ht="12.75" customHeight="1" x14ac:dyDescent="0.25">
      <c r="A608" s="191"/>
      <c r="B608" s="192"/>
      <c r="C608" s="49">
        <v>2021</v>
      </c>
      <c r="D608" s="50">
        <f t="shared" si="267"/>
        <v>2500</v>
      </c>
      <c r="E608" s="50">
        <v>0</v>
      </c>
      <c r="F608" s="50">
        <v>0</v>
      </c>
      <c r="G608" s="50">
        <v>2500</v>
      </c>
      <c r="H608" s="50">
        <v>0</v>
      </c>
      <c r="I608" s="51">
        <v>1</v>
      </c>
      <c r="J608" s="52"/>
      <c r="K608" s="52"/>
      <c r="L608" s="53" t="s">
        <v>121</v>
      </c>
    </row>
    <row r="609" spans="1:12" ht="12.75" customHeight="1" x14ac:dyDescent="0.25">
      <c r="A609" s="191"/>
      <c r="B609" s="192"/>
      <c r="C609" s="49">
        <v>2022</v>
      </c>
      <c r="D609" s="50">
        <f t="shared" si="267"/>
        <v>830</v>
      </c>
      <c r="E609" s="50">
        <v>0</v>
      </c>
      <c r="F609" s="50">
        <v>0</v>
      </c>
      <c r="G609" s="50">
        <v>830</v>
      </c>
      <c r="H609" s="50">
        <v>0</v>
      </c>
      <c r="I609" s="51">
        <v>1</v>
      </c>
      <c r="J609" s="52"/>
      <c r="K609" s="52"/>
      <c r="L609" s="53" t="s">
        <v>121</v>
      </c>
    </row>
    <row r="610" spans="1:12" ht="12.75" customHeight="1" x14ac:dyDescent="0.25">
      <c r="A610" s="191"/>
      <c r="B610" s="192"/>
      <c r="C610" s="49" t="s">
        <v>8</v>
      </c>
      <c r="D610" s="50">
        <f t="shared" si="267"/>
        <v>6640</v>
      </c>
      <c r="E610" s="50">
        <v>0</v>
      </c>
      <c r="F610" s="50">
        <v>0</v>
      </c>
      <c r="G610" s="50">
        <f>G609*8</f>
        <v>6640</v>
      </c>
      <c r="H610" s="50">
        <v>0</v>
      </c>
      <c r="I610" s="51">
        <v>1</v>
      </c>
      <c r="J610" s="52"/>
      <c r="K610" s="52"/>
      <c r="L610" s="53" t="s">
        <v>121</v>
      </c>
    </row>
    <row r="611" spans="1:12" ht="14.25" customHeight="1" x14ac:dyDescent="0.25">
      <c r="A611" s="191"/>
      <c r="B611" s="192"/>
      <c r="C611" s="54" t="s">
        <v>21</v>
      </c>
      <c r="D611" s="55">
        <f>SUM(D604:D610)</f>
        <v>27199.59</v>
      </c>
      <c r="E611" s="55">
        <f t="shared" ref="E611:F611" si="268">SUM(E604:E610)</f>
        <v>0</v>
      </c>
      <c r="F611" s="55">
        <f t="shared" si="268"/>
        <v>0</v>
      </c>
      <c r="G611" s="55">
        <f>SUM(G604:G610)</f>
        <v>27199.59</v>
      </c>
      <c r="H611" s="55">
        <f t="shared" ref="H611" si="269">SUM(H604:H610)</f>
        <v>0</v>
      </c>
      <c r="I611" s="56">
        <v>1</v>
      </c>
      <c r="J611" s="57"/>
      <c r="K611" s="57"/>
      <c r="L611" s="53" t="s">
        <v>121</v>
      </c>
    </row>
    <row r="612" spans="1:12" ht="12.75" customHeight="1" x14ac:dyDescent="0.25">
      <c r="A612" s="191" t="s">
        <v>115</v>
      </c>
      <c r="B612" s="192" t="s">
        <v>134</v>
      </c>
      <c r="C612" s="49">
        <v>2017</v>
      </c>
      <c r="D612" s="50">
        <f>SUM(E612:H612)</f>
        <v>0</v>
      </c>
      <c r="E612" s="50">
        <v>0</v>
      </c>
      <c r="F612" s="50">
        <v>0</v>
      </c>
      <c r="G612" s="50">
        <v>0</v>
      </c>
      <c r="H612" s="50">
        <v>0</v>
      </c>
      <c r="I612" s="51">
        <v>1</v>
      </c>
      <c r="J612" s="52"/>
      <c r="K612" s="52"/>
      <c r="L612" s="53" t="s">
        <v>121</v>
      </c>
    </row>
    <row r="613" spans="1:12" ht="12.75" customHeight="1" x14ac:dyDescent="0.25">
      <c r="A613" s="191"/>
      <c r="B613" s="192"/>
      <c r="C613" s="49">
        <v>2018</v>
      </c>
      <c r="D613" s="50">
        <f t="shared" ref="D613:D618" si="270">SUM(E613:H613)</f>
        <v>0</v>
      </c>
      <c r="E613" s="50">
        <v>0</v>
      </c>
      <c r="F613" s="50">
        <v>0</v>
      </c>
      <c r="G613" s="50">
        <v>0</v>
      </c>
      <c r="H613" s="50">
        <v>0</v>
      </c>
      <c r="I613" s="51">
        <v>1</v>
      </c>
      <c r="J613" s="52"/>
      <c r="K613" s="52"/>
      <c r="L613" s="53" t="s">
        <v>121</v>
      </c>
    </row>
    <row r="614" spans="1:12" ht="12.75" customHeight="1" x14ac:dyDescent="0.25">
      <c r="A614" s="191"/>
      <c r="B614" s="192"/>
      <c r="C614" s="49">
        <v>2019</v>
      </c>
      <c r="D614" s="50">
        <f t="shared" si="270"/>
        <v>0</v>
      </c>
      <c r="E614" s="50">
        <v>0</v>
      </c>
      <c r="F614" s="50">
        <v>0</v>
      </c>
      <c r="G614" s="50">
        <v>0</v>
      </c>
      <c r="H614" s="50">
        <v>0</v>
      </c>
      <c r="I614" s="51">
        <v>1</v>
      </c>
      <c r="J614" s="52"/>
      <c r="K614" s="52"/>
      <c r="L614" s="53" t="s">
        <v>121</v>
      </c>
    </row>
    <row r="615" spans="1:12" ht="12.75" customHeight="1" x14ac:dyDescent="0.25">
      <c r="A615" s="191"/>
      <c r="B615" s="192"/>
      <c r="C615" s="49">
        <v>2020</v>
      </c>
      <c r="D615" s="50">
        <f t="shared" si="270"/>
        <v>0</v>
      </c>
      <c r="E615" s="50">
        <v>0</v>
      </c>
      <c r="F615" s="50">
        <v>0</v>
      </c>
      <c r="G615" s="50">
        <v>0</v>
      </c>
      <c r="H615" s="50">
        <v>0</v>
      </c>
      <c r="I615" s="51">
        <v>1</v>
      </c>
      <c r="J615" s="52"/>
      <c r="K615" s="52"/>
      <c r="L615" s="53" t="s">
        <v>121</v>
      </c>
    </row>
    <row r="616" spans="1:12" ht="12.75" customHeight="1" x14ac:dyDescent="0.25">
      <c r="A616" s="191"/>
      <c r="B616" s="192"/>
      <c r="C616" s="49">
        <v>2021</v>
      </c>
      <c r="D616" s="50">
        <f t="shared" si="270"/>
        <v>0</v>
      </c>
      <c r="E616" s="50">
        <v>0</v>
      </c>
      <c r="F616" s="50">
        <v>0</v>
      </c>
      <c r="G616" s="50">
        <v>0</v>
      </c>
      <c r="H616" s="50">
        <v>0</v>
      </c>
      <c r="I616" s="51">
        <v>1</v>
      </c>
      <c r="J616" s="52"/>
      <c r="K616" s="52"/>
      <c r="L616" s="53" t="s">
        <v>121</v>
      </c>
    </row>
    <row r="617" spans="1:12" ht="12.75" customHeight="1" x14ac:dyDescent="0.25">
      <c r="A617" s="191"/>
      <c r="B617" s="192"/>
      <c r="C617" s="49">
        <v>2022</v>
      </c>
      <c r="D617" s="50">
        <f t="shared" si="270"/>
        <v>0</v>
      </c>
      <c r="E617" s="50">
        <v>0</v>
      </c>
      <c r="F617" s="50">
        <v>0</v>
      </c>
      <c r="G617" s="50">
        <v>0</v>
      </c>
      <c r="H617" s="50">
        <v>0</v>
      </c>
      <c r="I617" s="51">
        <v>1</v>
      </c>
      <c r="J617" s="52"/>
      <c r="K617" s="52"/>
      <c r="L617" s="53" t="s">
        <v>121</v>
      </c>
    </row>
    <row r="618" spans="1:12" ht="12.75" customHeight="1" x14ac:dyDescent="0.25">
      <c r="A618" s="191"/>
      <c r="B618" s="192"/>
      <c r="C618" s="49" t="s">
        <v>8</v>
      </c>
      <c r="D618" s="50">
        <f t="shared" si="270"/>
        <v>0</v>
      </c>
      <c r="E618" s="50">
        <v>0</v>
      </c>
      <c r="F618" s="50">
        <v>0</v>
      </c>
      <c r="G618" s="50">
        <f>G617*8</f>
        <v>0</v>
      </c>
      <c r="H618" s="50">
        <v>0</v>
      </c>
      <c r="I618" s="51">
        <v>1</v>
      </c>
      <c r="J618" s="52"/>
      <c r="K618" s="52"/>
      <c r="L618" s="53" t="s">
        <v>121</v>
      </c>
    </row>
    <row r="619" spans="1:12" ht="14.25" customHeight="1" x14ac:dyDescent="0.25">
      <c r="A619" s="191"/>
      <c r="B619" s="192"/>
      <c r="C619" s="54" t="s">
        <v>21</v>
      </c>
      <c r="D619" s="55">
        <f>SUM(D612:D618)</f>
        <v>0</v>
      </c>
      <c r="E619" s="55">
        <f t="shared" ref="E619:F619" si="271">SUM(E612:E618)</f>
        <v>0</v>
      </c>
      <c r="F619" s="55">
        <f t="shared" si="271"/>
        <v>0</v>
      </c>
      <c r="G619" s="55">
        <f>SUM(G612:G618)</f>
        <v>0</v>
      </c>
      <c r="H619" s="55">
        <f t="shared" ref="H619" si="272">SUM(H612:H618)</f>
        <v>0</v>
      </c>
      <c r="I619" s="56">
        <v>1</v>
      </c>
      <c r="J619" s="57"/>
      <c r="K619" s="57"/>
      <c r="L619" s="53" t="s">
        <v>121</v>
      </c>
    </row>
    <row r="620" spans="1:12" ht="12.75" customHeight="1" x14ac:dyDescent="0.25">
      <c r="A620" s="197" t="s">
        <v>135</v>
      </c>
      <c r="B620" s="198" t="s">
        <v>215</v>
      </c>
      <c r="C620" s="58">
        <v>2017</v>
      </c>
      <c r="D620" s="59">
        <f>SUM(E620:H620)</f>
        <v>141814.6</v>
      </c>
      <c r="E620" s="59">
        <f t="shared" ref="E620:H626" si="273">E628+E668+E692</f>
        <v>0</v>
      </c>
      <c r="F620" s="59">
        <f t="shared" si="273"/>
        <v>22041.200000000001</v>
      </c>
      <c r="G620" s="59">
        <f t="shared" si="273"/>
        <v>119773.4</v>
      </c>
      <c r="H620" s="59">
        <f t="shared" si="273"/>
        <v>0</v>
      </c>
      <c r="I620" s="60">
        <v>1</v>
      </c>
      <c r="J620" s="58"/>
      <c r="K620" s="58"/>
      <c r="L620" s="58" t="s">
        <v>143</v>
      </c>
    </row>
    <row r="621" spans="1:12" ht="12.75" customHeight="1" x14ac:dyDescent="0.25">
      <c r="A621" s="197"/>
      <c r="B621" s="199"/>
      <c r="C621" s="58">
        <v>2018</v>
      </c>
      <c r="D621" s="59">
        <f t="shared" ref="D621:D626" si="274">SUM(E621:H621)</f>
        <v>140213.80000000002</v>
      </c>
      <c r="E621" s="59">
        <f t="shared" si="273"/>
        <v>0</v>
      </c>
      <c r="F621" s="59">
        <f t="shared" si="273"/>
        <v>14073.500000000002</v>
      </c>
      <c r="G621" s="59">
        <f t="shared" si="273"/>
        <v>126140.3</v>
      </c>
      <c r="H621" s="59">
        <f t="shared" si="273"/>
        <v>0</v>
      </c>
      <c r="I621" s="60">
        <v>1</v>
      </c>
      <c r="J621" s="61"/>
      <c r="K621" s="61"/>
      <c r="L621" s="58" t="s">
        <v>143</v>
      </c>
    </row>
    <row r="622" spans="1:12" ht="12.75" customHeight="1" x14ac:dyDescent="0.25">
      <c r="A622" s="197"/>
      <c r="B622" s="199"/>
      <c r="C622" s="58">
        <v>2019</v>
      </c>
      <c r="D622" s="59">
        <f t="shared" si="274"/>
        <v>146242.995</v>
      </c>
      <c r="E622" s="59">
        <f t="shared" si="273"/>
        <v>0</v>
      </c>
      <c r="F622" s="59">
        <f t="shared" si="273"/>
        <v>14073.500000000002</v>
      </c>
      <c r="G622" s="59">
        <f t="shared" si="273"/>
        <v>132169.495</v>
      </c>
      <c r="H622" s="59">
        <f t="shared" si="273"/>
        <v>0</v>
      </c>
      <c r="I622" s="60">
        <v>1</v>
      </c>
      <c r="J622" s="61"/>
      <c r="K622" s="61"/>
      <c r="L622" s="58" t="s">
        <v>143</v>
      </c>
    </row>
    <row r="623" spans="1:12" ht="12.75" customHeight="1" x14ac:dyDescent="0.25">
      <c r="A623" s="197"/>
      <c r="B623" s="199"/>
      <c r="C623" s="58">
        <v>2020</v>
      </c>
      <c r="D623" s="59">
        <f t="shared" si="274"/>
        <v>152573.64974999998</v>
      </c>
      <c r="E623" s="59">
        <f t="shared" si="273"/>
        <v>0</v>
      </c>
      <c r="F623" s="59">
        <f t="shared" si="273"/>
        <v>14073.500000000002</v>
      </c>
      <c r="G623" s="59">
        <f t="shared" si="273"/>
        <v>138500.14974999998</v>
      </c>
      <c r="H623" s="59">
        <f t="shared" si="273"/>
        <v>0</v>
      </c>
      <c r="I623" s="60">
        <v>1</v>
      </c>
      <c r="J623" s="61"/>
      <c r="K623" s="61"/>
      <c r="L623" s="58" t="s">
        <v>143</v>
      </c>
    </row>
    <row r="624" spans="1:12" ht="12.75" customHeight="1" x14ac:dyDescent="0.25">
      <c r="A624" s="197"/>
      <c r="B624" s="199"/>
      <c r="C624" s="58">
        <v>2021</v>
      </c>
      <c r="D624" s="59">
        <f t="shared" si="274"/>
        <v>159220.8372375</v>
      </c>
      <c r="E624" s="59">
        <f t="shared" si="273"/>
        <v>0</v>
      </c>
      <c r="F624" s="59">
        <f t="shared" si="273"/>
        <v>14073.500000000002</v>
      </c>
      <c r="G624" s="59">
        <f t="shared" si="273"/>
        <v>145147.3372375</v>
      </c>
      <c r="H624" s="59">
        <f t="shared" si="273"/>
        <v>0</v>
      </c>
      <c r="I624" s="60">
        <v>1</v>
      </c>
      <c r="J624" s="61"/>
      <c r="K624" s="61"/>
      <c r="L624" s="58" t="s">
        <v>143</v>
      </c>
    </row>
    <row r="625" spans="1:12" ht="12.75" customHeight="1" x14ac:dyDescent="0.25">
      <c r="A625" s="197"/>
      <c r="B625" s="199"/>
      <c r="C625" s="58">
        <v>2022</v>
      </c>
      <c r="D625" s="59">
        <f t="shared" si="274"/>
        <v>166200.38409937502</v>
      </c>
      <c r="E625" s="59">
        <f t="shared" si="273"/>
        <v>0</v>
      </c>
      <c r="F625" s="59">
        <f t="shared" si="273"/>
        <v>14073.500000000002</v>
      </c>
      <c r="G625" s="59">
        <f t="shared" si="273"/>
        <v>152126.88409937502</v>
      </c>
      <c r="H625" s="59">
        <f t="shared" si="273"/>
        <v>0</v>
      </c>
      <c r="I625" s="60">
        <v>1</v>
      </c>
      <c r="J625" s="61"/>
      <c r="K625" s="61"/>
      <c r="L625" s="58" t="s">
        <v>143</v>
      </c>
    </row>
    <row r="626" spans="1:12" ht="12.75" customHeight="1" x14ac:dyDescent="0.25">
      <c r="A626" s="197"/>
      <c r="B626" s="199"/>
      <c r="C626" s="58" t="s">
        <v>8</v>
      </c>
      <c r="D626" s="59">
        <f t="shared" si="274"/>
        <v>1329603.0727950002</v>
      </c>
      <c r="E626" s="59">
        <f t="shared" si="273"/>
        <v>0</v>
      </c>
      <c r="F626" s="59">
        <f t="shared" si="273"/>
        <v>112588.00000000001</v>
      </c>
      <c r="G626" s="59">
        <f t="shared" si="273"/>
        <v>1217015.0727950002</v>
      </c>
      <c r="H626" s="59">
        <f t="shared" si="273"/>
        <v>0</v>
      </c>
      <c r="I626" s="60">
        <v>1</v>
      </c>
      <c r="J626" s="61"/>
      <c r="K626" s="61"/>
      <c r="L626" s="58" t="s">
        <v>143</v>
      </c>
    </row>
    <row r="627" spans="1:12" ht="14.25" customHeight="1" x14ac:dyDescent="0.25">
      <c r="A627" s="197"/>
      <c r="B627" s="200"/>
      <c r="C627" s="62" t="s">
        <v>21</v>
      </c>
      <c r="D627" s="63">
        <f>SUM(D620:D626)</f>
        <v>2235869.3388818754</v>
      </c>
      <c r="E627" s="63">
        <f t="shared" ref="E627:H627" si="275">SUM(E620:E626)</f>
        <v>0</v>
      </c>
      <c r="F627" s="63">
        <f t="shared" si="275"/>
        <v>204996.7</v>
      </c>
      <c r="G627" s="63">
        <f t="shared" si="275"/>
        <v>2030872.6388818752</v>
      </c>
      <c r="H627" s="63">
        <f t="shared" si="275"/>
        <v>0</v>
      </c>
      <c r="I627" s="64">
        <v>1</v>
      </c>
      <c r="J627" s="65"/>
      <c r="K627" s="65"/>
      <c r="L627" s="66" t="s">
        <v>143</v>
      </c>
    </row>
    <row r="628" spans="1:12" ht="12.75" customHeight="1" x14ac:dyDescent="0.25">
      <c r="A628" s="193" t="s">
        <v>136</v>
      </c>
      <c r="B628" s="194" t="s">
        <v>216</v>
      </c>
      <c r="C628" s="67">
        <v>2017</v>
      </c>
      <c r="D628" s="68">
        <f>SUM(E628:H628)</f>
        <v>62141.9</v>
      </c>
      <c r="E628" s="68">
        <f>E636+E644+E652+E660</f>
        <v>0</v>
      </c>
      <c r="F628" s="68">
        <f t="shared" ref="F628:H628" si="276">F636+F644+F652+F660</f>
        <v>0</v>
      </c>
      <c r="G628" s="68">
        <f t="shared" si="276"/>
        <v>62141.9</v>
      </c>
      <c r="H628" s="68">
        <f t="shared" si="276"/>
        <v>0</v>
      </c>
      <c r="I628" s="69">
        <v>1</v>
      </c>
      <c r="J628" s="70"/>
      <c r="K628" s="70"/>
      <c r="L628" s="67" t="s">
        <v>143</v>
      </c>
    </row>
    <row r="629" spans="1:12" ht="12.75" customHeight="1" x14ac:dyDescent="0.25">
      <c r="A629" s="193"/>
      <c r="B629" s="195"/>
      <c r="C629" s="67">
        <v>2018</v>
      </c>
      <c r="D629" s="68">
        <f t="shared" ref="D629:D634" si="277">SUM(E629:H629)</f>
        <v>63820.1</v>
      </c>
      <c r="E629" s="68">
        <f t="shared" ref="E629:H634" si="278">E637+E645+E653+E661</f>
        <v>0</v>
      </c>
      <c r="F629" s="68">
        <f t="shared" si="278"/>
        <v>0</v>
      </c>
      <c r="G629" s="68">
        <f t="shared" si="278"/>
        <v>63820.1</v>
      </c>
      <c r="H629" s="68">
        <f t="shared" si="278"/>
        <v>0</v>
      </c>
      <c r="I629" s="69">
        <v>1</v>
      </c>
      <c r="J629" s="70"/>
      <c r="K629" s="70"/>
      <c r="L629" s="67" t="s">
        <v>143</v>
      </c>
    </row>
    <row r="630" spans="1:12" ht="12.75" customHeight="1" x14ac:dyDescent="0.25">
      <c r="A630" s="193"/>
      <c r="B630" s="195"/>
      <c r="C630" s="67">
        <v>2019</v>
      </c>
      <c r="D630" s="68">
        <f t="shared" si="277"/>
        <v>66884.404999999999</v>
      </c>
      <c r="E630" s="68">
        <f t="shared" si="278"/>
        <v>0</v>
      </c>
      <c r="F630" s="68">
        <f t="shared" si="278"/>
        <v>0</v>
      </c>
      <c r="G630" s="68">
        <f t="shared" si="278"/>
        <v>66884.404999999999</v>
      </c>
      <c r="H630" s="68">
        <f t="shared" si="278"/>
        <v>0</v>
      </c>
      <c r="I630" s="69">
        <v>1</v>
      </c>
      <c r="J630" s="70"/>
      <c r="K630" s="70"/>
      <c r="L630" s="67" t="s">
        <v>143</v>
      </c>
    </row>
    <row r="631" spans="1:12" ht="12.75" customHeight="1" x14ac:dyDescent="0.25">
      <c r="A631" s="193"/>
      <c r="B631" s="195"/>
      <c r="C631" s="67">
        <v>2020</v>
      </c>
      <c r="D631" s="68">
        <f t="shared" si="277"/>
        <v>70101.92525</v>
      </c>
      <c r="E631" s="68">
        <f t="shared" si="278"/>
        <v>0</v>
      </c>
      <c r="F631" s="68">
        <f t="shared" si="278"/>
        <v>0</v>
      </c>
      <c r="G631" s="68">
        <f t="shared" si="278"/>
        <v>70101.92525</v>
      </c>
      <c r="H631" s="68">
        <f t="shared" si="278"/>
        <v>0</v>
      </c>
      <c r="I631" s="69">
        <v>1</v>
      </c>
      <c r="J631" s="70"/>
      <c r="K631" s="70"/>
      <c r="L631" s="67" t="s">
        <v>143</v>
      </c>
    </row>
    <row r="632" spans="1:12" ht="12.75" customHeight="1" x14ac:dyDescent="0.25">
      <c r="A632" s="193"/>
      <c r="B632" s="195"/>
      <c r="C632" s="67">
        <v>2021</v>
      </c>
      <c r="D632" s="68">
        <f t="shared" si="277"/>
        <v>73480.321512499999</v>
      </c>
      <c r="E632" s="68">
        <f t="shared" si="278"/>
        <v>0</v>
      </c>
      <c r="F632" s="68">
        <f t="shared" si="278"/>
        <v>0</v>
      </c>
      <c r="G632" s="68">
        <f t="shared" si="278"/>
        <v>73480.321512499999</v>
      </c>
      <c r="H632" s="68">
        <f t="shared" si="278"/>
        <v>0</v>
      </c>
      <c r="I632" s="69">
        <v>1</v>
      </c>
      <c r="J632" s="70"/>
      <c r="K632" s="70"/>
      <c r="L632" s="67" t="s">
        <v>143</v>
      </c>
    </row>
    <row r="633" spans="1:12" ht="12.75" customHeight="1" x14ac:dyDescent="0.25">
      <c r="A633" s="193"/>
      <c r="B633" s="195"/>
      <c r="C633" s="67">
        <v>2022</v>
      </c>
      <c r="D633" s="68">
        <f t="shared" si="277"/>
        <v>77027.637588125013</v>
      </c>
      <c r="E633" s="68">
        <f t="shared" si="278"/>
        <v>0</v>
      </c>
      <c r="F633" s="68">
        <f t="shared" si="278"/>
        <v>0</v>
      </c>
      <c r="G633" s="68">
        <f t="shared" si="278"/>
        <v>77027.637588125013</v>
      </c>
      <c r="H633" s="68">
        <f t="shared" si="278"/>
        <v>0</v>
      </c>
      <c r="I633" s="69">
        <v>1</v>
      </c>
      <c r="J633" s="70"/>
      <c r="K633" s="70"/>
      <c r="L633" s="67" t="s">
        <v>143</v>
      </c>
    </row>
    <row r="634" spans="1:12" ht="12.75" customHeight="1" x14ac:dyDescent="0.25">
      <c r="A634" s="193"/>
      <c r="B634" s="195"/>
      <c r="C634" s="67" t="s">
        <v>8</v>
      </c>
      <c r="D634" s="68">
        <f t="shared" si="277"/>
        <v>616221.10070500011</v>
      </c>
      <c r="E634" s="68">
        <f t="shared" si="278"/>
        <v>0</v>
      </c>
      <c r="F634" s="68">
        <f t="shared" si="278"/>
        <v>0</v>
      </c>
      <c r="G634" s="68">
        <f t="shared" si="278"/>
        <v>616221.10070500011</v>
      </c>
      <c r="H634" s="68">
        <f t="shared" si="278"/>
        <v>0</v>
      </c>
      <c r="I634" s="69">
        <v>1</v>
      </c>
      <c r="J634" s="70"/>
      <c r="K634" s="70"/>
      <c r="L634" s="67" t="s">
        <v>143</v>
      </c>
    </row>
    <row r="635" spans="1:12" ht="14.25" customHeight="1" x14ac:dyDescent="0.25">
      <c r="A635" s="193"/>
      <c r="B635" s="196"/>
      <c r="C635" s="71" t="s">
        <v>21</v>
      </c>
      <c r="D635" s="72">
        <f>SUM(D628:D634)</f>
        <v>1029677.3900556251</v>
      </c>
      <c r="E635" s="72">
        <f t="shared" ref="E635:H635" si="279">SUM(E628:E634)</f>
        <v>0</v>
      </c>
      <c r="F635" s="72">
        <f t="shared" si="279"/>
        <v>0</v>
      </c>
      <c r="G635" s="72">
        <f t="shared" si="279"/>
        <v>1029677.3900556251</v>
      </c>
      <c r="H635" s="72">
        <f t="shared" si="279"/>
        <v>0</v>
      </c>
      <c r="I635" s="73">
        <v>1</v>
      </c>
      <c r="J635" s="74"/>
      <c r="K635" s="74"/>
      <c r="L635" s="75" t="s">
        <v>143</v>
      </c>
    </row>
    <row r="636" spans="1:12" ht="12.75" customHeight="1" x14ac:dyDescent="0.25">
      <c r="A636" s="191" t="s">
        <v>137</v>
      </c>
      <c r="B636" s="192" t="s">
        <v>147</v>
      </c>
      <c r="C636" s="101">
        <v>2017</v>
      </c>
      <c r="D636" s="50">
        <f>SUM(E636:H636)</f>
        <v>9544.2000000000007</v>
      </c>
      <c r="E636" s="50">
        <v>0</v>
      </c>
      <c r="F636" s="50">
        <v>0</v>
      </c>
      <c r="G636" s="50">
        <v>9544.2000000000007</v>
      </c>
      <c r="H636" s="50">
        <v>0</v>
      </c>
      <c r="I636" s="51">
        <v>1</v>
      </c>
      <c r="J636" s="52"/>
      <c r="K636" s="52"/>
      <c r="L636" s="101" t="s">
        <v>143</v>
      </c>
    </row>
    <row r="637" spans="1:12" ht="12.75" customHeight="1" x14ac:dyDescent="0.25">
      <c r="A637" s="191"/>
      <c r="B637" s="192"/>
      <c r="C637" s="101">
        <v>2018</v>
      </c>
      <c r="D637" s="50">
        <f t="shared" ref="D637:D642" si="280">SUM(E637:H637)</f>
        <v>10696.1</v>
      </c>
      <c r="E637" s="50">
        <v>0</v>
      </c>
      <c r="F637" s="50">
        <v>0</v>
      </c>
      <c r="G637" s="50">
        <v>10696.1</v>
      </c>
      <c r="H637" s="50">
        <v>0</v>
      </c>
      <c r="I637" s="51">
        <v>1</v>
      </c>
      <c r="J637" s="52"/>
      <c r="K637" s="52"/>
      <c r="L637" s="101" t="s">
        <v>143</v>
      </c>
    </row>
    <row r="638" spans="1:12" ht="12.75" customHeight="1" x14ac:dyDescent="0.25">
      <c r="A638" s="191"/>
      <c r="B638" s="192"/>
      <c r="C638" s="101">
        <v>2019</v>
      </c>
      <c r="D638" s="50">
        <f t="shared" si="280"/>
        <v>11230.905000000001</v>
      </c>
      <c r="E638" s="50">
        <v>0</v>
      </c>
      <c r="F638" s="50">
        <v>0</v>
      </c>
      <c r="G638" s="50">
        <f>10696.1*1.05</f>
        <v>11230.905000000001</v>
      </c>
      <c r="H638" s="50">
        <v>0</v>
      </c>
      <c r="I638" s="51">
        <v>1</v>
      </c>
      <c r="J638" s="52"/>
      <c r="K638" s="52"/>
      <c r="L638" s="101" t="s">
        <v>143</v>
      </c>
    </row>
    <row r="639" spans="1:12" ht="12.75" customHeight="1" x14ac:dyDescent="0.25">
      <c r="A639" s="191"/>
      <c r="B639" s="192"/>
      <c r="C639" s="101">
        <v>2020</v>
      </c>
      <c r="D639" s="50">
        <f t="shared" si="280"/>
        <v>11792.450250000002</v>
      </c>
      <c r="E639" s="50">
        <v>0</v>
      </c>
      <c r="F639" s="50">
        <v>0</v>
      </c>
      <c r="G639" s="50">
        <f>G638*1.05</f>
        <v>11792.450250000002</v>
      </c>
      <c r="H639" s="50">
        <v>0</v>
      </c>
      <c r="I639" s="51">
        <v>1</v>
      </c>
      <c r="J639" s="52"/>
      <c r="K639" s="52"/>
      <c r="L639" s="101" t="s">
        <v>143</v>
      </c>
    </row>
    <row r="640" spans="1:12" ht="12.75" customHeight="1" x14ac:dyDescent="0.25">
      <c r="A640" s="191"/>
      <c r="B640" s="192"/>
      <c r="C640" s="101">
        <v>2021</v>
      </c>
      <c r="D640" s="50">
        <f t="shared" si="280"/>
        <v>12382.072762500002</v>
      </c>
      <c r="E640" s="50">
        <v>0</v>
      </c>
      <c r="F640" s="50">
        <v>0</v>
      </c>
      <c r="G640" s="50">
        <f>G639*1.05</f>
        <v>12382.072762500002</v>
      </c>
      <c r="H640" s="50">
        <v>0</v>
      </c>
      <c r="I640" s="51">
        <v>1</v>
      </c>
      <c r="J640" s="52"/>
      <c r="K640" s="52"/>
      <c r="L640" s="101" t="s">
        <v>143</v>
      </c>
    </row>
    <row r="641" spans="1:12" ht="12.75" customHeight="1" x14ac:dyDescent="0.25">
      <c r="A641" s="191"/>
      <c r="B641" s="192"/>
      <c r="C641" s="101">
        <v>2022</v>
      </c>
      <c r="D641" s="50">
        <f t="shared" si="280"/>
        <v>13001.176400625003</v>
      </c>
      <c r="E641" s="50">
        <v>0</v>
      </c>
      <c r="F641" s="50">
        <v>0</v>
      </c>
      <c r="G641" s="50">
        <f>G640*1.05</f>
        <v>13001.176400625003</v>
      </c>
      <c r="H641" s="50">
        <v>0</v>
      </c>
      <c r="I641" s="51">
        <v>1</v>
      </c>
      <c r="J641" s="52"/>
      <c r="K641" s="52"/>
      <c r="L641" s="101" t="s">
        <v>143</v>
      </c>
    </row>
    <row r="642" spans="1:12" ht="12.75" customHeight="1" x14ac:dyDescent="0.25">
      <c r="A642" s="191"/>
      <c r="B642" s="192"/>
      <c r="C642" s="101" t="s">
        <v>8</v>
      </c>
      <c r="D642" s="50">
        <f t="shared" si="280"/>
        <v>104009.41120500003</v>
      </c>
      <c r="E642" s="50">
        <v>0</v>
      </c>
      <c r="F642" s="50">
        <v>0</v>
      </c>
      <c r="G642" s="50">
        <f>G641*8</f>
        <v>104009.41120500003</v>
      </c>
      <c r="H642" s="50">
        <v>0</v>
      </c>
      <c r="I642" s="51">
        <v>1</v>
      </c>
      <c r="J642" s="52"/>
      <c r="K642" s="52"/>
      <c r="L642" s="101" t="s">
        <v>143</v>
      </c>
    </row>
    <row r="643" spans="1:12" ht="14.25" customHeight="1" x14ac:dyDescent="0.25">
      <c r="A643" s="191"/>
      <c r="B643" s="192"/>
      <c r="C643" s="54" t="s">
        <v>21</v>
      </c>
      <c r="D643" s="55">
        <f>SUM(D636:D642)</f>
        <v>172656.31561812502</v>
      </c>
      <c r="E643" s="55">
        <f t="shared" ref="E643:F643" si="281">SUM(E636:E642)</f>
        <v>0</v>
      </c>
      <c r="F643" s="55">
        <f t="shared" si="281"/>
        <v>0</v>
      </c>
      <c r="G643" s="55">
        <f>SUM(G636:G642)</f>
        <v>172656.31561812502</v>
      </c>
      <c r="H643" s="55">
        <f t="shared" ref="H643" si="282">SUM(H636:H642)</f>
        <v>0</v>
      </c>
      <c r="I643" s="56">
        <v>1</v>
      </c>
      <c r="J643" s="57"/>
      <c r="K643" s="57"/>
      <c r="L643" s="53" t="s">
        <v>143</v>
      </c>
    </row>
    <row r="644" spans="1:12" ht="12.75" customHeight="1" x14ac:dyDescent="0.25">
      <c r="A644" s="191" t="s">
        <v>138</v>
      </c>
      <c r="B644" s="192" t="s">
        <v>148</v>
      </c>
      <c r="C644" s="101">
        <v>2017</v>
      </c>
      <c r="D644" s="50">
        <f>SUM(E644:H644)</f>
        <v>22889.3</v>
      </c>
      <c r="E644" s="50">
        <v>0</v>
      </c>
      <c r="F644" s="50">
        <v>0</v>
      </c>
      <c r="G644" s="50">
        <v>22889.3</v>
      </c>
      <c r="H644" s="50">
        <v>0</v>
      </c>
      <c r="I644" s="51">
        <v>1</v>
      </c>
      <c r="J644" s="52"/>
      <c r="K644" s="52"/>
      <c r="L644" s="101" t="s">
        <v>143</v>
      </c>
    </row>
    <row r="645" spans="1:12" ht="12.75" customHeight="1" x14ac:dyDescent="0.25">
      <c r="A645" s="191"/>
      <c r="B645" s="192"/>
      <c r="C645" s="101">
        <v>2018</v>
      </c>
      <c r="D645" s="50">
        <f t="shared" ref="D645:D650" si="283">SUM(E645:H645)</f>
        <v>21210</v>
      </c>
      <c r="E645" s="50">
        <v>0</v>
      </c>
      <c r="F645" s="50">
        <v>0</v>
      </c>
      <c r="G645" s="50">
        <v>21210</v>
      </c>
      <c r="H645" s="50">
        <v>0</v>
      </c>
      <c r="I645" s="51">
        <v>1</v>
      </c>
      <c r="J645" s="52"/>
      <c r="K645" s="52"/>
      <c r="L645" s="101" t="s">
        <v>143</v>
      </c>
    </row>
    <row r="646" spans="1:12" ht="12.75" customHeight="1" x14ac:dyDescent="0.25">
      <c r="A646" s="191"/>
      <c r="B646" s="192"/>
      <c r="C646" s="101">
        <v>2019</v>
      </c>
      <c r="D646" s="50">
        <f t="shared" si="283"/>
        <v>22270.5</v>
      </c>
      <c r="E646" s="50">
        <v>0</v>
      </c>
      <c r="F646" s="50">
        <v>0</v>
      </c>
      <c r="G646" s="50">
        <f>G645*1.05</f>
        <v>22270.5</v>
      </c>
      <c r="H646" s="50">
        <v>0</v>
      </c>
      <c r="I646" s="51">
        <v>1</v>
      </c>
      <c r="J646" s="52"/>
      <c r="K646" s="52"/>
      <c r="L646" s="101" t="s">
        <v>143</v>
      </c>
    </row>
    <row r="647" spans="1:12" ht="12.75" customHeight="1" x14ac:dyDescent="0.25">
      <c r="A647" s="191"/>
      <c r="B647" s="192"/>
      <c r="C647" s="101">
        <v>2020</v>
      </c>
      <c r="D647" s="50">
        <f t="shared" si="283"/>
        <v>23384.025000000001</v>
      </c>
      <c r="E647" s="50">
        <v>0</v>
      </c>
      <c r="F647" s="50">
        <v>0</v>
      </c>
      <c r="G647" s="50">
        <f>G646*1.05</f>
        <v>23384.025000000001</v>
      </c>
      <c r="H647" s="50">
        <v>0</v>
      </c>
      <c r="I647" s="51">
        <v>1</v>
      </c>
      <c r="J647" s="52"/>
      <c r="K647" s="52"/>
      <c r="L647" s="101" t="s">
        <v>143</v>
      </c>
    </row>
    <row r="648" spans="1:12" ht="12.75" customHeight="1" x14ac:dyDescent="0.25">
      <c r="A648" s="191"/>
      <c r="B648" s="192"/>
      <c r="C648" s="101">
        <v>2021</v>
      </c>
      <c r="D648" s="50">
        <f t="shared" si="283"/>
        <v>24553.226250000003</v>
      </c>
      <c r="E648" s="50">
        <v>0</v>
      </c>
      <c r="F648" s="50">
        <v>0</v>
      </c>
      <c r="G648" s="50">
        <f>G647*1.05</f>
        <v>24553.226250000003</v>
      </c>
      <c r="H648" s="50">
        <v>0</v>
      </c>
      <c r="I648" s="51">
        <v>1</v>
      </c>
      <c r="J648" s="52"/>
      <c r="K648" s="52"/>
      <c r="L648" s="101" t="s">
        <v>143</v>
      </c>
    </row>
    <row r="649" spans="1:12" ht="12.75" customHeight="1" x14ac:dyDescent="0.25">
      <c r="A649" s="191"/>
      <c r="B649" s="192"/>
      <c r="C649" s="101">
        <v>2022</v>
      </c>
      <c r="D649" s="50">
        <f t="shared" si="283"/>
        <v>25780.887562500004</v>
      </c>
      <c r="E649" s="50">
        <v>0</v>
      </c>
      <c r="F649" s="50">
        <v>0</v>
      </c>
      <c r="G649" s="50">
        <f>G648*1.05</f>
        <v>25780.887562500004</v>
      </c>
      <c r="H649" s="50">
        <v>0</v>
      </c>
      <c r="I649" s="51">
        <v>1</v>
      </c>
      <c r="J649" s="52"/>
      <c r="K649" s="52"/>
      <c r="L649" s="101" t="s">
        <v>143</v>
      </c>
    </row>
    <row r="650" spans="1:12" ht="12.75" customHeight="1" x14ac:dyDescent="0.25">
      <c r="A650" s="191"/>
      <c r="B650" s="192"/>
      <c r="C650" s="101" t="s">
        <v>8</v>
      </c>
      <c r="D650" s="50">
        <f t="shared" si="283"/>
        <v>206247.10050000003</v>
      </c>
      <c r="E650" s="50">
        <v>0</v>
      </c>
      <c r="F650" s="50">
        <v>0</v>
      </c>
      <c r="G650" s="50">
        <f>G649*8</f>
        <v>206247.10050000003</v>
      </c>
      <c r="H650" s="50">
        <v>0</v>
      </c>
      <c r="I650" s="51">
        <v>1</v>
      </c>
      <c r="J650" s="52"/>
      <c r="K650" s="52"/>
      <c r="L650" s="101" t="s">
        <v>143</v>
      </c>
    </row>
    <row r="651" spans="1:12" ht="14.25" customHeight="1" x14ac:dyDescent="0.25">
      <c r="A651" s="191"/>
      <c r="B651" s="192"/>
      <c r="C651" s="54" t="s">
        <v>21</v>
      </c>
      <c r="D651" s="55">
        <f>SUM(D644:D650)</f>
        <v>346335.03931250004</v>
      </c>
      <c r="E651" s="55">
        <f t="shared" ref="E651:F651" si="284">SUM(E644:E650)</f>
        <v>0</v>
      </c>
      <c r="F651" s="55">
        <f t="shared" si="284"/>
        <v>0</v>
      </c>
      <c r="G651" s="55">
        <f>SUM(G644:G650)</f>
        <v>346335.03931250004</v>
      </c>
      <c r="H651" s="55">
        <f t="shared" ref="H651" si="285">SUM(H644:H650)</f>
        <v>0</v>
      </c>
      <c r="I651" s="56">
        <v>1</v>
      </c>
      <c r="J651" s="57"/>
      <c r="K651" s="57"/>
      <c r="L651" s="53" t="s">
        <v>143</v>
      </c>
    </row>
    <row r="652" spans="1:12" ht="12.75" customHeight="1" x14ac:dyDescent="0.25">
      <c r="A652" s="191" t="s">
        <v>139</v>
      </c>
      <c r="B652" s="192" t="s">
        <v>149</v>
      </c>
      <c r="C652" s="101">
        <v>2017</v>
      </c>
      <c r="D652" s="50">
        <f>SUM(E652:H652)</f>
        <v>2750</v>
      </c>
      <c r="E652" s="50">
        <v>0</v>
      </c>
      <c r="F652" s="50">
        <v>0</v>
      </c>
      <c r="G652" s="50">
        <v>2750</v>
      </c>
      <c r="H652" s="50">
        <v>0</v>
      </c>
      <c r="I652" s="51">
        <v>1</v>
      </c>
      <c r="J652" s="52"/>
      <c r="K652" s="52"/>
      <c r="L652" s="101" t="s">
        <v>143</v>
      </c>
    </row>
    <row r="653" spans="1:12" ht="12.75" customHeight="1" x14ac:dyDescent="0.25">
      <c r="A653" s="191"/>
      <c r="B653" s="192"/>
      <c r="C653" s="101">
        <v>2018</v>
      </c>
      <c r="D653" s="50">
        <f t="shared" ref="D653:D658" si="286">SUM(E653:H653)</f>
        <v>2534</v>
      </c>
      <c r="E653" s="50">
        <v>0</v>
      </c>
      <c r="F653" s="50">
        <v>0</v>
      </c>
      <c r="G653" s="50">
        <v>2534</v>
      </c>
      <c r="H653" s="50">
        <v>0</v>
      </c>
      <c r="I653" s="51">
        <v>1</v>
      </c>
      <c r="J653" s="52"/>
      <c r="K653" s="52"/>
      <c r="L653" s="101" t="s">
        <v>143</v>
      </c>
    </row>
    <row r="654" spans="1:12" ht="12.75" customHeight="1" x14ac:dyDescent="0.25">
      <c r="A654" s="191"/>
      <c r="B654" s="192"/>
      <c r="C654" s="101">
        <v>2019</v>
      </c>
      <c r="D654" s="50">
        <f t="shared" si="286"/>
        <v>2534</v>
      </c>
      <c r="E654" s="50">
        <v>0</v>
      </c>
      <c r="F654" s="50">
        <v>0</v>
      </c>
      <c r="G654" s="50">
        <v>2534</v>
      </c>
      <c r="H654" s="50">
        <v>0</v>
      </c>
      <c r="I654" s="51">
        <v>1</v>
      </c>
      <c r="J654" s="52"/>
      <c r="K654" s="52"/>
      <c r="L654" s="101" t="s">
        <v>143</v>
      </c>
    </row>
    <row r="655" spans="1:12" ht="12.75" customHeight="1" x14ac:dyDescent="0.25">
      <c r="A655" s="191"/>
      <c r="B655" s="192"/>
      <c r="C655" s="101">
        <v>2020</v>
      </c>
      <c r="D655" s="50">
        <f t="shared" si="286"/>
        <v>2534</v>
      </c>
      <c r="E655" s="50">
        <v>0</v>
      </c>
      <c r="F655" s="50">
        <v>0</v>
      </c>
      <c r="G655" s="50">
        <v>2534</v>
      </c>
      <c r="H655" s="50">
        <v>0</v>
      </c>
      <c r="I655" s="51">
        <v>1</v>
      </c>
      <c r="J655" s="52"/>
      <c r="K655" s="52"/>
      <c r="L655" s="101" t="s">
        <v>143</v>
      </c>
    </row>
    <row r="656" spans="1:12" ht="12.75" customHeight="1" x14ac:dyDescent="0.25">
      <c r="A656" s="191"/>
      <c r="B656" s="192"/>
      <c r="C656" s="101">
        <v>2021</v>
      </c>
      <c r="D656" s="50">
        <f t="shared" si="286"/>
        <v>2534</v>
      </c>
      <c r="E656" s="50">
        <v>0</v>
      </c>
      <c r="F656" s="50">
        <v>0</v>
      </c>
      <c r="G656" s="50">
        <v>2534</v>
      </c>
      <c r="H656" s="50">
        <v>0</v>
      </c>
      <c r="I656" s="51">
        <v>1</v>
      </c>
      <c r="J656" s="52"/>
      <c r="K656" s="52"/>
      <c r="L656" s="101" t="s">
        <v>143</v>
      </c>
    </row>
    <row r="657" spans="1:12" ht="12.75" customHeight="1" x14ac:dyDescent="0.25">
      <c r="A657" s="191"/>
      <c r="B657" s="192"/>
      <c r="C657" s="101">
        <v>2022</v>
      </c>
      <c r="D657" s="50">
        <f t="shared" si="286"/>
        <v>2534</v>
      </c>
      <c r="E657" s="50">
        <v>0</v>
      </c>
      <c r="F657" s="50">
        <v>0</v>
      </c>
      <c r="G657" s="50">
        <v>2534</v>
      </c>
      <c r="H657" s="50">
        <v>0</v>
      </c>
      <c r="I657" s="51">
        <v>1</v>
      </c>
      <c r="J657" s="52"/>
      <c r="K657" s="52"/>
      <c r="L657" s="101" t="s">
        <v>143</v>
      </c>
    </row>
    <row r="658" spans="1:12" ht="12.75" customHeight="1" x14ac:dyDescent="0.25">
      <c r="A658" s="191"/>
      <c r="B658" s="192"/>
      <c r="C658" s="101" t="s">
        <v>8</v>
      </c>
      <c r="D658" s="50">
        <f t="shared" si="286"/>
        <v>20272</v>
      </c>
      <c r="E658" s="50">
        <v>0</v>
      </c>
      <c r="F658" s="50">
        <v>0</v>
      </c>
      <c r="G658" s="50">
        <f>G657*8</f>
        <v>20272</v>
      </c>
      <c r="H658" s="50">
        <v>0</v>
      </c>
      <c r="I658" s="51">
        <v>1</v>
      </c>
      <c r="J658" s="52"/>
      <c r="K658" s="52"/>
      <c r="L658" s="101" t="s">
        <v>143</v>
      </c>
    </row>
    <row r="659" spans="1:12" ht="14.25" customHeight="1" x14ac:dyDescent="0.25">
      <c r="A659" s="191"/>
      <c r="B659" s="192"/>
      <c r="C659" s="54" t="s">
        <v>21</v>
      </c>
      <c r="D659" s="55">
        <f>SUM(D652:D658)</f>
        <v>35692</v>
      </c>
      <c r="E659" s="55">
        <f t="shared" ref="E659:F659" si="287">SUM(E652:E658)</f>
        <v>0</v>
      </c>
      <c r="F659" s="55">
        <f t="shared" si="287"/>
        <v>0</v>
      </c>
      <c r="G659" s="55">
        <f>SUM(G652:G658)</f>
        <v>35692</v>
      </c>
      <c r="H659" s="55">
        <f t="shared" ref="H659" si="288">SUM(H652:H658)</f>
        <v>0</v>
      </c>
      <c r="I659" s="56">
        <v>1</v>
      </c>
      <c r="J659" s="57"/>
      <c r="K659" s="57"/>
      <c r="L659" s="53" t="s">
        <v>143</v>
      </c>
    </row>
    <row r="660" spans="1:12" ht="12.75" customHeight="1" x14ac:dyDescent="0.25">
      <c r="A660" s="191" t="s">
        <v>150</v>
      </c>
      <c r="B660" s="192" t="s">
        <v>151</v>
      </c>
      <c r="C660" s="101">
        <v>2017</v>
      </c>
      <c r="D660" s="50">
        <f>SUM(E660:H660)</f>
        <v>26958.400000000001</v>
      </c>
      <c r="E660" s="50">
        <v>0</v>
      </c>
      <c r="F660" s="50">
        <v>0</v>
      </c>
      <c r="G660" s="50">
        <v>26958.400000000001</v>
      </c>
      <c r="H660" s="50">
        <v>0</v>
      </c>
      <c r="I660" s="51">
        <v>1</v>
      </c>
      <c r="J660" s="52"/>
      <c r="K660" s="52"/>
      <c r="L660" s="101" t="s">
        <v>143</v>
      </c>
    </row>
    <row r="661" spans="1:12" ht="12.75" customHeight="1" x14ac:dyDescent="0.25">
      <c r="A661" s="191"/>
      <c r="B661" s="192"/>
      <c r="C661" s="101">
        <v>2018</v>
      </c>
      <c r="D661" s="50">
        <f t="shared" ref="D661:D666" si="289">SUM(E661:H661)</f>
        <v>29380</v>
      </c>
      <c r="E661" s="50">
        <v>0</v>
      </c>
      <c r="F661" s="50">
        <v>0</v>
      </c>
      <c r="G661" s="50">
        <v>29380</v>
      </c>
      <c r="H661" s="50">
        <v>0</v>
      </c>
      <c r="I661" s="51">
        <v>1</v>
      </c>
      <c r="J661" s="52"/>
      <c r="K661" s="52"/>
      <c r="L661" s="101" t="s">
        <v>143</v>
      </c>
    </row>
    <row r="662" spans="1:12" ht="12.75" customHeight="1" x14ac:dyDescent="0.25">
      <c r="A662" s="191"/>
      <c r="B662" s="192"/>
      <c r="C662" s="101">
        <v>2019</v>
      </c>
      <c r="D662" s="50">
        <f t="shared" si="289"/>
        <v>30849</v>
      </c>
      <c r="E662" s="50">
        <v>0</v>
      </c>
      <c r="F662" s="50">
        <v>0</v>
      </c>
      <c r="G662" s="50">
        <f>G661*1.05</f>
        <v>30849</v>
      </c>
      <c r="H662" s="50">
        <v>0</v>
      </c>
      <c r="I662" s="51">
        <v>1</v>
      </c>
      <c r="J662" s="52"/>
      <c r="K662" s="52"/>
      <c r="L662" s="101" t="s">
        <v>143</v>
      </c>
    </row>
    <row r="663" spans="1:12" ht="12.75" customHeight="1" x14ac:dyDescent="0.25">
      <c r="A663" s="191"/>
      <c r="B663" s="192"/>
      <c r="C663" s="101">
        <v>2020</v>
      </c>
      <c r="D663" s="50">
        <f t="shared" si="289"/>
        <v>32391.45</v>
      </c>
      <c r="E663" s="50">
        <v>0</v>
      </c>
      <c r="F663" s="50">
        <v>0</v>
      </c>
      <c r="G663" s="50">
        <f t="shared" ref="G663:G665" si="290">G662*1.05</f>
        <v>32391.45</v>
      </c>
      <c r="H663" s="50">
        <v>0</v>
      </c>
      <c r="I663" s="51">
        <v>1</v>
      </c>
      <c r="J663" s="52"/>
      <c r="K663" s="52"/>
      <c r="L663" s="101" t="s">
        <v>143</v>
      </c>
    </row>
    <row r="664" spans="1:12" ht="12.75" customHeight="1" x14ac:dyDescent="0.25">
      <c r="A664" s="191"/>
      <c r="B664" s="192"/>
      <c r="C664" s="101">
        <v>2021</v>
      </c>
      <c r="D664" s="50">
        <f t="shared" si="289"/>
        <v>34011.022499999999</v>
      </c>
      <c r="E664" s="50">
        <v>0</v>
      </c>
      <c r="F664" s="50">
        <v>0</v>
      </c>
      <c r="G664" s="50">
        <f t="shared" si="290"/>
        <v>34011.022499999999</v>
      </c>
      <c r="H664" s="50">
        <v>0</v>
      </c>
      <c r="I664" s="51">
        <v>1</v>
      </c>
      <c r="J664" s="52"/>
      <c r="K664" s="52"/>
      <c r="L664" s="101" t="s">
        <v>143</v>
      </c>
    </row>
    <row r="665" spans="1:12" ht="12.75" customHeight="1" x14ac:dyDescent="0.25">
      <c r="A665" s="191"/>
      <c r="B665" s="192"/>
      <c r="C665" s="101">
        <v>2022</v>
      </c>
      <c r="D665" s="50">
        <f t="shared" si="289"/>
        <v>35711.573624999997</v>
      </c>
      <c r="E665" s="50">
        <v>0</v>
      </c>
      <c r="F665" s="50">
        <v>0</v>
      </c>
      <c r="G665" s="50">
        <f t="shared" si="290"/>
        <v>35711.573624999997</v>
      </c>
      <c r="H665" s="50">
        <v>0</v>
      </c>
      <c r="I665" s="51">
        <v>1</v>
      </c>
      <c r="J665" s="52"/>
      <c r="K665" s="52"/>
      <c r="L665" s="101" t="s">
        <v>143</v>
      </c>
    </row>
    <row r="666" spans="1:12" ht="12.75" customHeight="1" x14ac:dyDescent="0.25">
      <c r="A666" s="191"/>
      <c r="B666" s="192"/>
      <c r="C666" s="101" t="s">
        <v>8</v>
      </c>
      <c r="D666" s="50">
        <f t="shared" si="289"/>
        <v>285692.58899999998</v>
      </c>
      <c r="E666" s="50">
        <v>0</v>
      </c>
      <c r="F666" s="50">
        <v>0</v>
      </c>
      <c r="G666" s="50">
        <f>G665*8</f>
        <v>285692.58899999998</v>
      </c>
      <c r="H666" s="50">
        <v>0</v>
      </c>
      <c r="I666" s="51">
        <v>1</v>
      </c>
      <c r="J666" s="52"/>
      <c r="K666" s="52"/>
      <c r="L666" s="101" t="s">
        <v>143</v>
      </c>
    </row>
    <row r="667" spans="1:12" ht="14.25" customHeight="1" x14ac:dyDescent="0.25">
      <c r="A667" s="191"/>
      <c r="B667" s="192"/>
      <c r="C667" s="54" t="s">
        <v>21</v>
      </c>
      <c r="D667" s="55">
        <f>SUM(D660:D666)</f>
        <v>474994.03512499994</v>
      </c>
      <c r="E667" s="55">
        <f t="shared" ref="E667:F667" si="291">SUM(E660:E666)</f>
        <v>0</v>
      </c>
      <c r="F667" s="55">
        <f t="shared" si="291"/>
        <v>0</v>
      </c>
      <c r="G667" s="55">
        <f>SUM(G660:G666)</f>
        <v>474994.03512499994</v>
      </c>
      <c r="H667" s="55">
        <f t="shared" ref="H667" si="292">SUM(H660:H666)</f>
        <v>0</v>
      </c>
      <c r="I667" s="56">
        <v>1</v>
      </c>
      <c r="J667" s="57"/>
      <c r="K667" s="57"/>
      <c r="L667" s="53" t="s">
        <v>143</v>
      </c>
    </row>
    <row r="668" spans="1:12" ht="12.75" customHeight="1" x14ac:dyDescent="0.25">
      <c r="A668" s="193" t="s">
        <v>140</v>
      </c>
      <c r="B668" s="194" t="s">
        <v>217</v>
      </c>
      <c r="C668" s="67">
        <v>2017</v>
      </c>
      <c r="D668" s="68">
        <f>SUM(E668:H668)</f>
        <v>3022.4</v>
      </c>
      <c r="E668" s="68">
        <f>E676+E684</f>
        <v>0</v>
      </c>
      <c r="F668" s="68">
        <f t="shared" ref="F668:H668" si="293">F676+F684</f>
        <v>0</v>
      </c>
      <c r="G668" s="68">
        <f t="shared" si="293"/>
        <v>3022.4</v>
      </c>
      <c r="H668" s="68">
        <f t="shared" si="293"/>
        <v>0</v>
      </c>
      <c r="I668" s="69">
        <v>1</v>
      </c>
      <c r="J668" s="70"/>
      <c r="K668" s="70"/>
      <c r="L668" s="67" t="s">
        <v>143</v>
      </c>
    </row>
    <row r="669" spans="1:12" ht="12.75" customHeight="1" x14ac:dyDescent="0.25">
      <c r="A669" s="193"/>
      <c r="B669" s="195"/>
      <c r="C669" s="67">
        <v>2018</v>
      </c>
      <c r="D669" s="68">
        <f t="shared" ref="D669:D674" si="294">SUM(E669:H669)</f>
        <v>3022.4</v>
      </c>
      <c r="E669" s="68">
        <f t="shared" ref="E669:H674" si="295">E677+E685</f>
        <v>0</v>
      </c>
      <c r="F669" s="68">
        <f t="shared" si="295"/>
        <v>0</v>
      </c>
      <c r="G669" s="68">
        <f t="shared" si="295"/>
        <v>3022.4</v>
      </c>
      <c r="H669" s="68">
        <f t="shared" si="295"/>
        <v>0</v>
      </c>
      <c r="I669" s="69">
        <v>1</v>
      </c>
      <c r="J669" s="70"/>
      <c r="K669" s="70"/>
      <c r="L669" s="67" t="s">
        <v>143</v>
      </c>
    </row>
    <row r="670" spans="1:12" ht="12.75" customHeight="1" x14ac:dyDescent="0.25">
      <c r="A670" s="193"/>
      <c r="B670" s="195"/>
      <c r="C670" s="67">
        <v>2019</v>
      </c>
      <c r="D670" s="68">
        <f t="shared" si="294"/>
        <v>3022.4</v>
      </c>
      <c r="E670" s="68">
        <f t="shared" si="295"/>
        <v>0</v>
      </c>
      <c r="F670" s="68">
        <f t="shared" si="295"/>
        <v>0</v>
      </c>
      <c r="G670" s="68">
        <f t="shared" si="295"/>
        <v>3022.4</v>
      </c>
      <c r="H670" s="68">
        <f t="shared" si="295"/>
        <v>0</v>
      </c>
      <c r="I670" s="69">
        <v>1</v>
      </c>
      <c r="J670" s="70"/>
      <c r="K670" s="70"/>
      <c r="L670" s="67" t="s">
        <v>143</v>
      </c>
    </row>
    <row r="671" spans="1:12" ht="12.75" customHeight="1" x14ac:dyDescent="0.25">
      <c r="A671" s="193"/>
      <c r="B671" s="195"/>
      <c r="C671" s="67">
        <v>2020</v>
      </c>
      <c r="D671" s="68">
        <f t="shared" si="294"/>
        <v>3022.4</v>
      </c>
      <c r="E671" s="68">
        <f t="shared" si="295"/>
        <v>0</v>
      </c>
      <c r="F671" s="68">
        <f t="shared" si="295"/>
        <v>0</v>
      </c>
      <c r="G671" s="68">
        <f t="shared" si="295"/>
        <v>3022.4</v>
      </c>
      <c r="H671" s="68">
        <f t="shared" si="295"/>
        <v>0</v>
      </c>
      <c r="I671" s="69">
        <v>1</v>
      </c>
      <c r="J671" s="70"/>
      <c r="K671" s="70"/>
      <c r="L671" s="67" t="s">
        <v>143</v>
      </c>
    </row>
    <row r="672" spans="1:12" ht="12.75" customHeight="1" x14ac:dyDescent="0.25">
      <c r="A672" s="193"/>
      <c r="B672" s="195"/>
      <c r="C672" s="67">
        <v>2021</v>
      </c>
      <c r="D672" s="68">
        <f t="shared" si="294"/>
        <v>3022.4</v>
      </c>
      <c r="E672" s="68">
        <f t="shared" si="295"/>
        <v>0</v>
      </c>
      <c r="F672" s="68">
        <f t="shared" si="295"/>
        <v>0</v>
      </c>
      <c r="G672" s="68">
        <f t="shared" si="295"/>
        <v>3022.4</v>
      </c>
      <c r="H672" s="68">
        <f t="shared" si="295"/>
        <v>0</v>
      </c>
      <c r="I672" s="69">
        <v>1</v>
      </c>
      <c r="J672" s="70"/>
      <c r="K672" s="70"/>
      <c r="L672" s="67" t="s">
        <v>143</v>
      </c>
    </row>
    <row r="673" spans="1:12" ht="12.75" customHeight="1" x14ac:dyDescent="0.25">
      <c r="A673" s="193"/>
      <c r="B673" s="195"/>
      <c r="C673" s="67">
        <v>2022</v>
      </c>
      <c r="D673" s="68">
        <f t="shared" si="294"/>
        <v>3022.4</v>
      </c>
      <c r="E673" s="68">
        <f t="shared" si="295"/>
        <v>0</v>
      </c>
      <c r="F673" s="68">
        <f t="shared" si="295"/>
        <v>0</v>
      </c>
      <c r="G673" s="68">
        <f t="shared" si="295"/>
        <v>3022.4</v>
      </c>
      <c r="H673" s="68">
        <f t="shared" si="295"/>
        <v>0</v>
      </c>
      <c r="I673" s="69">
        <v>1</v>
      </c>
      <c r="J673" s="70"/>
      <c r="K673" s="70"/>
      <c r="L673" s="67" t="s">
        <v>143</v>
      </c>
    </row>
    <row r="674" spans="1:12" ht="12.75" customHeight="1" x14ac:dyDescent="0.25">
      <c r="A674" s="193"/>
      <c r="B674" s="195"/>
      <c r="C674" s="67" t="s">
        <v>8</v>
      </c>
      <c r="D674" s="68">
        <f t="shared" si="294"/>
        <v>24179.200000000001</v>
      </c>
      <c r="E674" s="68">
        <f t="shared" si="295"/>
        <v>0</v>
      </c>
      <c r="F674" s="68">
        <f t="shared" si="295"/>
        <v>0</v>
      </c>
      <c r="G674" s="68">
        <f t="shared" si="295"/>
        <v>24179.200000000001</v>
      </c>
      <c r="H674" s="68">
        <f t="shared" si="295"/>
        <v>0</v>
      </c>
      <c r="I674" s="69">
        <v>1</v>
      </c>
      <c r="J674" s="70"/>
      <c r="K674" s="70"/>
      <c r="L674" s="67" t="s">
        <v>143</v>
      </c>
    </row>
    <row r="675" spans="1:12" ht="14.25" customHeight="1" x14ac:dyDescent="0.25">
      <c r="A675" s="193"/>
      <c r="B675" s="196"/>
      <c r="C675" s="71" t="s">
        <v>21</v>
      </c>
      <c r="D675" s="72">
        <f>SUM(D668:D674)</f>
        <v>42313.600000000006</v>
      </c>
      <c r="E675" s="72">
        <f t="shared" ref="E675:H675" si="296">SUM(E668:E674)</f>
        <v>0</v>
      </c>
      <c r="F675" s="72">
        <f t="shared" si="296"/>
        <v>0</v>
      </c>
      <c r="G675" s="72">
        <f t="shared" si="296"/>
        <v>42313.600000000006</v>
      </c>
      <c r="H675" s="72">
        <f t="shared" si="296"/>
        <v>0</v>
      </c>
      <c r="I675" s="73">
        <v>1</v>
      </c>
      <c r="J675" s="74"/>
      <c r="K675" s="74"/>
      <c r="L675" s="75" t="s">
        <v>143</v>
      </c>
    </row>
    <row r="676" spans="1:12" ht="12.75" customHeight="1" x14ac:dyDescent="0.25">
      <c r="A676" s="191" t="s">
        <v>141</v>
      </c>
      <c r="B676" s="192" t="s">
        <v>152</v>
      </c>
      <c r="C676" s="101">
        <v>2017</v>
      </c>
      <c r="D676" s="50">
        <f>SUM(E676:H676)</f>
        <v>2933.4</v>
      </c>
      <c r="E676" s="50">
        <v>0</v>
      </c>
      <c r="F676" s="50">
        <v>0</v>
      </c>
      <c r="G676" s="50">
        <v>2933.4</v>
      </c>
      <c r="H676" s="50">
        <v>0</v>
      </c>
      <c r="I676" s="51">
        <v>1</v>
      </c>
      <c r="J676" s="52"/>
      <c r="K676" s="52"/>
      <c r="L676" s="101" t="s">
        <v>143</v>
      </c>
    </row>
    <row r="677" spans="1:12" ht="12.75" customHeight="1" x14ac:dyDescent="0.25">
      <c r="A677" s="191"/>
      <c r="B677" s="192"/>
      <c r="C677" s="101">
        <v>2018</v>
      </c>
      <c r="D677" s="50">
        <f t="shared" ref="D677:D682" si="297">SUM(E677:H677)</f>
        <v>2933.4</v>
      </c>
      <c r="E677" s="50">
        <v>0</v>
      </c>
      <c r="F677" s="50">
        <v>0</v>
      </c>
      <c r="G677" s="50">
        <v>2933.4</v>
      </c>
      <c r="H677" s="50">
        <v>0</v>
      </c>
      <c r="I677" s="51">
        <v>1</v>
      </c>
      <c r="J677" s="52"/>
      <c r="K677" s="52"/>
      <c r="L677" s="101" t="s">
        <v>143</v>
      </c>
    </row>
    <row r="678" spans="1:12" ht="12.75" customHeight="1" x14ac:dyDescent="0.25">
      <c r="A678" s="191"/>
      <c r="B678" s="192"/>
      <c r="C678" s="101">
        <v>2019</v>
      </c>
      <c r="D678" s="50">
        <f t="shared" si="297"/>
        <v>2933.4</v>
      </c>
      <c r="E678" s="50">
        <v>0</v>
      </c>
      <c r="F678" s="50">
        <v>0</v>
      </c>
      <c r="G678" s="50">
        <v>2933.4</v>
      </c>
      <c r="H678" s="50">
        <v>0</v>
      </c>
      <c r="I678" s="51">
        <v>1</v>
      </c>
      <c r="J678" s="52"/>
      <c r="K678" s="52"/>
      <c r="L678" s="101" t="s">
        <v>143</v>
      </c>
    </row>
    <row r="679" spans="1:12" ht="12.75" customHeight="1" x14ac:dyDescent="0.25">
      <c r="A679" s="191"/>
      <c r="B679" s="192"/>
      <c r="C679" s="101">
        <v>2020</v>
      </c>
      <c r="D679" s="50">
        <f t="shared" si="297"/>
        <v>2933.4</v>
      </c>
      <c r="E679" s="50">
        <v>0</v>
      </c>
      <c r="F679" s="50">
        <v>0</v>
      </c>
      <c r="G679" s="50">
        <v>2933.4</v>
      </c>
      <c r="H679" s="50">
        <v>0</v>
      </c>
      <c r="I679" s="51">
        <v>1</v>
      </c>
      <c r="J679" s="52"/>
      <c r="K679" s="52"/>
      <c r="L679" s="101" t="s">
        <v>143</v>
      </c>
    </row>
    <row r="680" spans="1:12" ht="12.75" customHeight="1" x14ac:dyDescent="0.25">
      <c r="A680" s="191"/>
      <c r="B680" s="192"/>
      <c r="C680" s="101">
        <v>2021</v>
      </c>
      <c r="D680" s="50">
        <f t="shared" si="297"/>
        <v>2933.4</v>
      </c>
      <c r="E680" s="50">
        <v>0</v>
      </c>
      <c r="F680" s="50">
        <v>0</v>
      </c>
      <c r="G680" s="50">
        <v>2933.4</v>
      </c>
      <c r="H680" s="50">
        <v>0</v>
      </c>
      <c r="I680" s="51">
        <v>1</v>
      </c>
      <c r="J680" s="52"/>
      <c r="K680" s="52"/>
      <c r="L680" s="101" t="s">
        <v>143</v>
      </c>
    </row>
    <row r="681" spans="1:12" ht="12.75" customHeight="1" x14ac:dyDescent="0.25">
      <c r="A681" s="191"/>
      <c r="B681" s="192"/>
      <c r="C681" s="101">
        <v>2022</v>
      </c>
      <c r="D681" s="50">
        <f t="shared" si="297"/>
        <v>2933.4</v>
      </c>
      <c r="E681" s="50">
        <v>0</v>
      </c>
      <c r="F681" s="50">
        <v>0</v>
      </c>
      <c r="G681" s="50">
        <v>2933.4</v>
      </c>
      <c r="H681" s="50">
        <v>0</v>
      </c>
      <c r="I681" s="51">
        <v>1</v>
      </c>
      <c r="J681" s="52"/>
      <c r="K681" s="52"/>
      <c r="L681" s="101" t="s">
        <v>143</v>
      </c>
    </row>
    <row r="682" spans="1:12" ht="12.75" customHeight="1" x14ac:dyDescent="0.25">
      <c r="A682" s="191"/>
      <c r="B682" s="192"/>
      <c r="C682" s="101" t="s">
        <v>8</v>
      </c>
      <c r="D682" s="50">
        <f t="shared" si="297"/>
        <v>23467.200000000001</v>
      </c>
      <c r="E682" s="50">
        <v>0</v>
      </c>
      <c r="F682" s="50">
        <v>0</v>
      </c>
      <c r="G682" s="50">
        <f>G681*8</f>
        <v>23467.200000000001</v>
      </c>
      <c r="H682" s="50">
        <v>0</v>
      </c>
      <c r="I682" s="51">
        <v>1</v>
      </c>
      <c r="J682" s="52"/>
      <c r="K682" s="52"/>
      <c r="L682" s="101" t="s">
        <v>143</v>
      </c>
    </row>
    <row r="683" spans="1:12" ht="14.25" customHeight="1" x14ac:dyDescent="0.25">
      <c r="A683" s="191"/>
      <c r="B683" s="192"/>
      <c r="C683" s="54" t="s">
        <v>21</v>
      </c>
      <c r="D683" s="55">
        <f>SUM(D676:D682)</f>
        <v>41067.600000000006</v>
      </c>
      <c r="E683" s="55">
        <f t="shared" ref="E683:F683" si="298">SUM(E676:E682)</f>
        <v>0</v>
      </c>
      <c r="F683" s="55">
        <f t="shared" si="298"/>
        <v>0</v>
      </c>
      <c r="G683" s="55">
        <f>SUM(G676:G682)</f>
        <v>41067.600000000006</v>
      </c>
      <c r="H683" s="55">
        <f t="shared" ref="H683" si="299">SUM(H676:H682)</f>
        <v>0</v>
      </c>
      <c r="I683" s="56">
        <v>1</v>
      </c>
      <c r="J683" s="57"/>
      <c r="K683" s="57"/>
      <c r="L683" s="53" t="s">
        <v>143</v>
      </c>
    </row>
    <row r="684" spans="1:12" ht="12.75" customHeight="1" x14ac:dyDescent="0.25">
      <c r="A684" s="191" t="s">
        <v>142</v>
      </c>
      <c r="B684" s="192" t="s">
        <v>153</v>
      </c>
      <c r="C684" s="101">
        <v>2017</v>
      </c>
      <c r="D684" s="50">
        <f>SUM(E684:H684)</f>
        <v>89</v>
      </c>
      <c r="E684" s="50">
        <v>0</v>
      </c>
      <c r="F684" s="50">
        <v>0</v>
      </c>
      <c r="G684" s="50">
        <v>89</v>
      </c>
      <c r="H684" s="50">
        <v>0</v>
      </c>
      <c r="I684" s="51">
        <v>1</v>
      </c>
      <c r="J684" s="52"/>
      <c r="K684" s="52"/>
      <c r="L684" s="101" t="s">
        <v>143</v>
      </c>
    </row>
    <row r="685" spans="1:12" ht="12.75" customHeight="1" x14ac:dyDescent="0.25">
      <c r="A685" s="191"/>
      <c r="B685" s="192"/>
      <c r="C685" s="101">
        <v>2018</v>
      </c>
      <c r="D685" s="50">
        <f t="shared" ref="D685:D690" si="300">SUM(E685:H685)</f>
        <v>89</v>
      </c>
      <c r="E685" s="50">
        <v>0</v>
      </c>
      <c r="F685" s="50">
        <v>0</v>
      </c>
      <c r="G685" s="50">
        <v>89</v>
      </c>
      <c r="H685" s="50">
        <v>0</v>
      </c>
      <c r="I685" s="51">
        <v>1</v>
      </c>
      <c r="J685" s="52"/>
      <c r="K685" s="52"/>
      <c r="L685" s="101" t="s">
        <v>143</v>
      </c>
    </row>
    <row r="686" spans="1:12" ht="12.75" customHeight="1" x14ac:dyDescent="0.25">
      <c r="A686" s="191"/>
      <c r="B686" s="192"/>
      <c r="C686" s="101">
        <v>2019</v>
      </c>
      <c r="D686" s="50">
        <f t="shared" si="300"/>
        <v>89</v>
      </c>
      <c r="E686" s="50">
        <v>0</v>
      </c>
      <c r="F686" s="50">
        <v>0</v>
      </c>
      <c r="G686" s="50">
        <v>89</v>
      </c>
      <c r="H686" s="50">
        <v>0</v>
      </c>
      <c r="I686" s="51">
        <v>1</v>
      </c>
      <c r="J686" s="52"/>
      <c r="K686" s="52"/>
      <c r="L686" s="101" t="s">
        <v>143</v>
      </c>
    </row>
    <row r="687" spans="1:12" ht="12.75" customHeight="1" x14ac:dyDescent="0.25">
      <c r="A687" s="191"/>
      <c r="B687" s="192"/>
      <c r="C687" s="101">
        <v>2020</v>
      </c>
      <c r="D687" s="50">
        <f t="shared" si="300"/>
        <v>89</v>
      </c>
      <c r="E687" s="50">
        <v>0</v>
      </c>
      <c r="F687" s="50">
        <v>0</v>
      </c>
      <c r="G687" s="50">
        <v>89</v>
      </c>
      <c r="H687" s="50">
        <v>0</v>
      </c>
      <c r="I687" s="51">
        <v>1</v>
      </c>
      <c r="J687" s="52"/>
      <c r="K687" s="52"/>
      <c r="L687" s="101" t="s">
        <v>143</v>
      </c>
    </row>
    <row r="688" spans="1:12" ht="12.75" customHeight="1" x14ac:dyDescent="0.25">
      <c r="A688" s="191"/>
      <c r="B688" s="192"/>
      <c r="C688" s="101">
        <v>2021</v>
      </c>
      <c r="D688" s="50">
        <f t="shared" si="300"/>
        <v>89</v>
      </c>
      <c r="E688" s="50">
        <v>0</v>
      </c>
      <c r="F688" s="50">
        <v>0</v>
      </c>
      <c r="G688" s="50">
        <v>89</v>
      </c>
      <c r="H688" s="50">
        <v>0</v>
      </c>
      <c r="I688" s="51">
        <v>1</v>
      </c>
      <c r="J688" s="52"/>
      <c r="K688" s="52"/>
      <c r="L688" s="101" t="s">
        <v>143</v>
      </c>
    </row>
    <row r="689" spans="1:12" ht="12.75" customHeight="1" x14ac:dyDescent="0.25">
      <c r="A689" s="191"/>
      <c r="B689" s="192"/>
      <c r="C689" s="101">
        <v>2022</v>
      </c>
      <c r="D689" s="50">
        <f t="shared" si="300"/>
        <v>89</v>
      </c>
      <c r="E689" s="50">
        <v>0</v>
      </c>
      <c r="F689" s="50">
        <v>0</v>
      </c>
      <c r="G689" s="50">
        <v>89</v>
      </c>
      <c r="H689" s="50">
        <v>0</v>
      </c>
      <c r="I689" s="51">
        <v>1</v>
      </c>
      <c r="J689" s="52"/>
      <c r="K689" s="52"/>
      <c r="L689" s="101" t="s">
        <v>143</v>
      </c>
    </row>
    <row r="690" spans="1:12" ht="12.75" customHeight="1" x14ac:dyDescent="0.25">
      <c r="A690" s="191"/>
      <c r="B690" s="192"/>
      <c r="C690" s="101" t="s">
        <v>8</v>
      </c>
      <c r="D690" s="50">
        <f t="shared" si="300"/>
        <v>712</v>
      </c>
      <c r="E690" s="50">
        <v>0</v>
      </c>
      <c r="F690" s="50">
        <v>0</v>
      </c>
      <c r="G690" s="50">
        <f>G689*8</f>
        <v>712</v>
      </c>
      <c r="H690" s="50">
        <v>0</v>
      </c>
      <c r="I690" s="51">
        <v>1</v>
      </c>
      <c r="J690" s="52"/>
      <c r="K690" s="52"/>
      <c r="L690" s="101" t="s">
        <v>143</v>
      </c>
    </row>
    <row r="691" spans="1:12" ht="14.25" customHeight="1" x14ac:dyDescent="0.25">
      <c r="A691" s="191"/>
      <c r="B691" s="192"/>
      <c r="C691" s="54" t="s">
        <v>21</v>
      </c>
      <c r="D691" s="55">
        <f>SUM(D684:D690)</f>
        <v>1246</v>
      </c>
      <c r="E691" s="55">
        <f t="shared" ref="E691:F691" si="301">SUM(E684:E690)</f>
        <v>0</v>
      </c>
      <c r="F691" s="55">
        <f t="shared" si="301"/>
        <v>0</v>
      </c>
      <c r="G691" s="55">
        <f>SUM(G684:G690)</f>
        <v>1246</v>
      </c>
      <c r="H691" s="55">
        <f t="shared" ref="H691" si="302">SUM(H684:H690)</f>
        <v>0</v>
      </c>
      <c r="I691" s="56">
        <v>1</v>
      </c>
      <c r="J691" s="57"/>
      <c r="K691" s="57"/>
      <c r="L691" s="53" t="s">
        <v>143</v>
      </c>
    </row>
    <row r="692" spans="1:12" ht="12.75" customHeight="1" x14ac:dyDescent="0.25">
      <c r="A692" s="193" t="s">
        <v>146</v>
      </c>
      <c r="B692" s="194" t="s">
        <v>218</v>
      </c>
      <c r="C692" s="67">
        <v>2017</v>
      </c>
      <c r="D692" s="68">
        <f>SUM(E692:H692)</f>
        <v>76650.3</v>
      </c>
      <c r="E692" s="68">
        <f>E700+E708</f>
        <v>0</v>
      </c>
      <c r="F692" s="68">
        <f t="shared" ref="F692:H692" si="303">F700+F708</f>
        <v>22041.200000000001</v>
      </c>
      <c r="G692" s="68">
        <f t="shared" si="303"/>
        <v>54609.1</v>
      </c>
      <c r="H692" s="68">
        <f t="shared" si="303"/>
        <v>0</v>
      </c>
      <c r="I692" s="69">
        <v>1</v>
      </c>
      <c r="J692" s="70"/>
      <c r="K692" s="70"/>
      <c r="L692" s="67" t="s">
        <v>143</v>
      </c>
    </row>
    <row r="693" spans="1:12" ht="12.75" customHeight="1" x14ac:dyDescent="0.25">
      <c r="A693" s="193"/>
      <c r="B693" s="195"/>
      <c r="C693" s="67">
        <v>2018</v>
      </c>
      <c r="D693" s="68">
        <f t="shared" ref="D693:D698" si="304">SUM(E693:H693)</f>
        <v>73371.3</v>
      </c>
      <c r="E693" s="68">
        <f t="shared" ref="E693:H698" si="305">E701+E709</f>
        <v>0</v>
      </c>
      <c r="F693" s="68">
        <f t="shared" si="305"/>
        <v>14073.500000000002</v>
      </c>
      <c r="G693" s="68">
        <f t="shared" si="305"/>
        <v>59297.8</v>
      </c>
      <c r="H693" s="68">
        <f t="shared" si="305"/>
        <v>0</v>
      </c>
      <c r="I693" s="69">
        <v>1</v>
      </c>
      <c r="J693" s="70"/>
      <c r="K693" s="70"/>
      <c r="L693" s="67" t="s">
        <v>143</v>
      </c>
    </row>
    <row r="694" spans="1:12" ht="12.75" customHeight="1" x14ac:dyDescent="0.25">
      <c r="A694" s="193"/>
      <c r="B694" s="195"/>
      <c r="C694" s="67">
        <v>2019</v>
      </c>
      <c r="D694" s="68">
        <f t="shared" si="304"/>
        <v>76336.19</v>
      </c>
      <c r="E694" s="68">
        <f t="shared" si="305"/>
        <v>0</v>
      </c>
      <c r="F694" s="68">
        <f t="shared" si="305"/>
        <v>14073.500000000002</v>
      </c>
      <c r="G694" s="68">
        <f t="shared" si="305"/>
        <v>62262.69</v>
      </c>
      <c r="H694" s="68">
        <f t="shared" si="305"/>
        <v>0</v>
      </c>
      <c r="I694" s="69">
        <v>1</v>
      </c>
      <c r="J694" s="70"/>
      <c r="K694" s="70"/>
      <c r="L694" s="67" t="s">
        <v>143</v>
      </c>
    </row>
    <row r="695" spans="1:12" ht="12.75" customHeight="1" x14ac:dyDescent="0.25">
      <c r="A695" s="193"/>
      <c r="B695" s="195"/>
      <c r="C695" s="67">
        <v>2020</v>
      </c>
      <c r="D695" s="68">
        <f t="shared" si="304"/>
        <v>79449.324500000002</v>
      </c>
      <c r="E695" s="68">
        <f t="shared" si="305"/>
        <v>0</v>
      </c>
      <c r="F695" s="68">
        <f t="shared" si="305"/>
        <v>14073.500000000002</v>
      </c>
      <c r="G695" s="68">
        <f t="shared" si="305"/>
        <v>65375.824500000002</v>
      </c>
      <c r="H695" s="68">
        <f t="shared" si="305"/>
        <v>0</v>
      </c>
      <c r="I695" s="69">
        <v>1</v>
      </c>
      <c r="J695" s="70"/>
      <c r="K695" s="70"/>
      <c r="L695" s="67" t="s">
        <v>143</v>
      </c>
    </row>
    <row r="696" spans="1:12" ht="12.75" customHeight="1" x14ac:dyDescent="0.25">
      <c r="A696" s="193"/>
      <c r="B696" s="195"/>
      <c r="C696" s="67">
        <v>2021</v>
      </c>
      <c r="D696" s="68">
        <f t="shared" si="304"/>
        <v>82718.115725000011</v>
      </c>
      <c r="E696" s="68">
        <f t="shared" si="305"/>
        <v>0</v>
      </c>
      <c r="F696" s="68">
        <f t="shared" si="305"/>
        <v>14073.500000000002</v>
      </c>
      <c r="G696" s="68">
        <f t="shared" si="305"/>
        <v>68644.615725000011</v>
      </c>
      <c r="H696" s="68">
        <f t="shared" si="305"/>
        <v>0</v>
      </c>
      <c r="I696" s="69">
        <v>1</v>
      </c>
      <c r="J696" s="70"/>
      <c r="K696" s="70"/>
      <c r="L696" s="67" t="s">
        <v>143</v>
      </c>
    </row>
    <row r="697" spans="1:12" ht="12.75" customHeight="1" x14ac:dyDescent="0.25">
      <c r="A697" s="193"/>
      <c r="B697" s="195"/>
      <c r="C697" s="67">
        <v>2022</v>
      </c>
      <c r="D697" s="68">
        <f t="shared" si="304"/>
        <v>86150.346511250013</v>
      </c>
      <c r="E697" s="68">
        <f t="shared" si="305"/>
        <v>0</v>
      </c>
      <c r="F697" s="68">
        <f t="shared" si="305"/>
        <v>14073.500000000002</v>
      </c>
      <c r="G697" s="68">
        <f t="shared" si="305"/>
        <v>72076.846511250013</v>
      </c>
      <c r="H697" s="68">
        <f t="shared" si="305"/>
        <v>0</v>
      </c>
      <c r="I697" s="69">
        <v>1</v>
      </c>
      <c r="J697" s="70"/>
      <c r="K697" s="70"/>
      <c r="L697" s="67" t="s">
        <v>143</v>
      </c>
    </row>
    <row r="698" spans="1:12" ht="12.75" customHeight="1" x14ac:dyDescent="0.25">
      <c r="A698" s="193"/>
      <c r="B698" s="195"/>
      <c r="C698" s="67" t="s">
        <v>8</v>
      </c>
      <c r="D698" s="68">
        <f t="shared" si="304"/>
        <v>689202.7720900001</v>
      </c>
      <c r="E698" s="68">
        <f t="shared" si="305"/>
        <v>0</v>
      </c>
      <c r="F698" s="68">
        <f t="shared" si="305"/>
        <v>112588.00000000001</v>
      </c>
      <c r="G698" s="68">
        <f t="shared" si="305"/>
        <v>576614.7720900001</v>
      </c>
      <c r="H698" s="68">
        <f t="shared" si="305"/>
        <v>0</v>
      </c>
      <c r="I698" s="69">
        <v>1</v>
      </c>
      <c r="J698" s="70"/>
      <c r="K698" s="70"/>
      <c r="L698" s="67" t="s">
        <v>143</v>
      </c>
    </row>
    <row r="699" spans="1:12" ht="14.25" customHeight="1" x14ac:dyDescent="0.25">
      <c r="A699" s="193"/>
      <c r="B699" s="196"/>
      <c r="C699" s="71" t="s">
        <v>21</v>
      </c>
      <c r="D699" s="72">
        <f>SUM(D692:D698)</f>
        <v>1163878.3488262501</v>
      </c>
      <c r="E699" s="72">
        <f t="shared" ref="E699:H699" si="306">SUM(E692:E698)</f>
        <v>0</v>
      </c>
      <c r="F699" s="72">
        <f t="shared" si="306"/>
        <v>204996.7</v>
      </c>
      <c r="G699" s="72">
        <f t="shared" si="306"/>
        <v>958881.64882625011</v>
      </c>
      <c r="H699" s="72">
        <f t="shared" si="306"/>
        <v>0</v>
      </c>
      <c r="I699" s="73">
        <v>1</v>
      </c>
      <c r="J699" s="74"/>
      <c r="K699" s="74"/>
      <c r="L699" s="75" t="s">
        <v>143</v>
      </c>
    </row>
    <row r="700" spans="1:12" ht="12.75" customHeight="1" x14ac:dyDescent="0.25">
      <c r="A700" s="191" t="s">
        <v>144</v>
      </c>
      <c r="B700" s="192" t="s">
        <v>154</v>
      </c>
      <c r="C700" s="101">
        <v>2017</v>
      </c>
      <c r="D700" s="50">
        <f>SUM(E700:H700)</f>
        <v>54609.1</v>
      </c>
      <c r="E700" s="50">
        <v>0</v>
      </c>
      <c r="F700" s="50">
        <v>0</v>
      </c>
      <c r="G700" s="50">
        <v>54609.1</v>
      </c>
      <c r="H700" s="50">
        <v>0</v>
      </c>
      <c r="I700" s="51">
        <v>1</v>
      </c>
      <c r="J700" s="52"/>
      <c r="K700" s="52"/>
      <c r="L700" s="101" t="s">
        <v>143</v>
      </c>
    </row>
    <row r="701" spans="1:12" ht="12.75" customHeight="1" x14ac:dyDescent="0.25">
      <c r="A701" s="191"/>
      <c r="B701" s="192"/>
      <c r="C701" s="101">
        <v>2018</v>
      </c>
      <c r="D701" s="50">
        <f t="shared" ref="D701:D706" si="307">SUM(E701:H701)</f>
        <v>59297.8</v>
      </c>
      <c r="E701" s="50">
        <v>0</v>
      </c>
      <c r="F701" s="50">
        <v>0</v>
      </c>
      <c r="G701" s="50">
        <f>4000.1+52404.9+2892.8</f>
        <v>59297.8</v>
      </c>
      <c r="H701" s="50">
        <v>0</v>
      </c>
      <c r="I701" s="51">
        <v>1</v>
      </c>
      <c r="J701" s="52"/>
      <c r="K701" s="52"/>
      <c r="L701" s="101" t="s">
        <v>143</v>
      </c>
    </row>
    <row r="702" spans="1:12" ht="12.75" customHeight="1" x14ac:dyDescent="0.25">
      <c r="A702" s="191"/>
      <c r="B702" s="192"/>
      <c r="C702" s="101">
        <v>2019</v>
      </c>
      <c r="D702" s="50">
        <f t="shared" si="307"/>
        <v>62262.69</v>
      </c>
      <c r="E702" s="50">
        <v>0</v>
      </c>
      <c r="F702" s="50">
        <v>0</v>
      </c>
      <c r="G702" s="50">
        <f>G701*1.05</f>
        <v>62262.69</v>
      </c>
      <c r="H702" s="50">
        <v>0</v>
      </c>
      <c r="I702" s="51">
        <v>1</v>
      </c>
      <c r="J702" s="52"/>
      <c r="K702" s="52"/>
      <c r="L702" s="101" t="s">
        <v>143</v>
      </c>
    </row>
    <row r="703" spans="1:12" ht="12.75" customHeight="1" x14ac:dyDescent="0.25">
      <c r="A703" s="191"/>
      <c r="B703" s="192"/>
      <c r="C703" s="101">
        <v>2020</v>
      </c>
      <c r="D703" s="50">
        <f t="shared" si="307"/>
        <v>65375.824500000002</v>
      </c>
      <c r="E703" s="50">
        <v>0</v>
      </c>
      <c r="F703" s="50">
        <v>0</v>
      </c>
      <c r="G703" s="50">
        <f t="shared" ref="G703:G705" si="308">G702*1.05</f>
        <v>65375.824500000002</v>
      </c>
      <c r="H703" s="50">
        <v>0</v>
      </c>
      <c r="I703" s="51">
        <v>1</v>
      </c>
      <c r="J703" s="52"/>
      <c r="K703" s="52"/>
      <c r="L703" s="101" t="s">
        <v>143</v>
      </c>
    </row>
    <row r="704" spans="1:12" ht="12.75" customHeight="1" x14ac:dyDescent="0.25">
      <c r="A704" s="191"/>
      <c r="B704" s="192"/>
      <c r="C704" s="101">
        <v>2021</v>
      </c>
      <c r="D704" s="50">
        <f t="shared" si="307"/>
        <v>68644.615725000011</v>
      </c>
      <c r="E704" s="50">
        <v>0</v>
      </c>
      <c r="F704" s="50">
        <v>0</v>
      </c>
      <c r="G704" s="50">
        <f t="shared" si="308"/>
        <v>68644.615725000011</v>
      </c>
      <c r="H704" s="50">
        <v>0</v>
      </c>
      <c r="I704" s="51">
        <v>1</v>
      </c>
      <c r="J704" s="52"/>
      <c r="K704" s="52"/>
      <c r="L704" s="101" t="s">
        <v>143</v>
      </c>
    </row>
    <row r="705" spans="1:12" ht="12.75" customHeight="1" x14ac:dyDescent="0.25">
      <c r="A705" s="191"/>
      <c r="B705" s="192"/>
      <c r="C705" s="101">
        <v>2022</v>
      </c>
      <c r="D705" s="50">
        <f t="shared" si="307"/>
        <v>72076.846511250013</v>
      </c>
      <c r="E705" s="50">
        <v>0</v>
      </c>
      <c r="F705" s="50">
        <v>0</v>
      </c>
      <c r="G705" s="50">
        <f t="shared" si="308"/>
        <v>72076.846511250013</v>
      </c>
      <c r="H705" s="50">
        <v>0</v>
      </c>
      <c r="I705" s="51">
        <v>1</v>
      </c>
      <c r="J705" s="52"/>
      <c r="K705" s="52"/>
      <c r="L705" s="101" t="s">
        <v>143</v>
      </c>
    </row>
    <row r="706" spans="1:12" ht="12.75" customHeight="1" x14ac:dyDescent="0.25">
      <c r="A706" s="191"/>
      <c r="B706" s="192"/>
      <c r="C706" s="101" t="s">
        <v>8</v>
      </c>
      <c r="D706" s="50">
        <f t="shared" si="307"/>
        <v>576614.7720900001</v>
      </c>
      <c r="E706" s="50">
        <v>0</v>
      </c>
      <c r="F706" s="50">
        <v>0</v>
      </c>
      <c r="G706" s="50">
        <f>G705*8</f>
        <v>576614.7720900001</v>
      </c>
      <c r="H706" s="50">
        <v>0</v>
      </c>
      <c r="I706" s="51">
        <v>1</v>
      </c>
      <c r="J706" s="52"/>
      <c r="K706" s="52"/>
      <c r="L706" s="101" t="s">
        <v>143</v>
      </c>
    </row>
    <row r="707" spans="1:12" ht="14.25" customHeight="1" x14ac:dyDescent="0.25">
      <c r="A707" s="191"/>
      <c r="B707" s="192"/>
      <c r="C707" s="54" t="s">
        <v>21</v>
      </c>
      <c r="D707" s="55">
        <f>SUM(D700:D706)</f>
        <v>958881.64882625011</v>
      </c>
      <c r="E707" s="55">
        <f t="shared" ref="E707:F707" si="309">SUM(E700:E706)</f>
        <v>0</v>
      </c>
      <c r="F707" s="55">
        <f t="shared" si="309"/>
        <v>0</v>
      </c>
      <c r="G707" s="55">
        <f>SUM(G700:G706)</f>
        <v>958881.64882625011</v>
      </c>
      <c r="H707" s="55">
        <f t="shared" ref="H707" si="310">SUM(H700:H706)</f>
        <v>0</v>
      </c>
      <c r="I707" s="56">
        <v>1</v>
      </c>
      <c r="J707" s="57"/>
      <c r="K707" s="57"/>
      <c r="L707" s="53" t="s">
        <v>143</v>
      </c>
    </row>
    <row r="708" spans="1:12" ht="12.75" customHeight="1" x14ac:dyDescent="0.25">
      <c r="A708" s="191" t="s">
        <v>145</v>
      </c>
      <c r="B708" s="192" t="s">
        <v>155</v>
      </c>
      <c r="C708" s="101">
        <v>2017</v>
      </c>
      <c r="D708" s="50">
        <f>SUM(E708:H708)</f>
        <v>22041.200000000001</v>
      </c>
      <c r="E708" s="50">
        <v>0</v>
      </c>
      <c r="F708" s="50">
        <v>22041.200000000001</v>
      </c>
      <c r="G708" s="50">
        <v>0</v>
      </c>
      <c r="H708" s="50">
        <v>0</v>
      </c>
      <c r="I708" s="51">
        <v>1</v>
      </c>
      <c r="J708" s="52"/>
      <c r="K708" s="52"/>
      <c r="L708" s="101" t="s">
        <v>143</v>
      </c>
    </row>
    <row r="709" spans="1:12" ht="12.75" customHeight="1" x14ac:dyDescent="0.25">
      <c r="A709" s="191"/>
      <c r="B709" s="192"/>
      <c r="C709" s="101">
        <v>2018</v>
      </c>
      <c r="D709" s="50">
        <f t="shared" ref="D709:D714" si="311">SUM(E709:H709)</f>
        <v>14073.500000000002</v>
      </c>
      <c r="E709" s="50">
        <v>0</v>
      </c>
      <c r="F709" s="50">
        <f>1745.8+8110.6+1829+1177+605.2+605.2+0.7</f>
        <v>14073.500000000002</v>
      </c>
      <c r="G709" s="50">
        <v>0</v>
      </c>
      <c r="H709" s="50">
        <v>0</v>
      </c>
      <c r="I709" s="51">
        <v>1</v>
      </c>
      <c r="J709" s="52"/>
      <c r="K709" s="52"/>
      <c r="L709" s="101" t="s">
        <v>143</v>
      </c>
    </row>
    <row r="710" spans="1:12" ht="12.75" customHeight="1" x14ac:dyDescent="0.25">
      <c r="A710" s="191"/>
      <c r="B710" s="192"/>
      <c r="C710" s="101">
        <v>2019</v>
      </c>
      <c r="D710" s="50">
        <f t="shared" si="311"/>
        <v>14073.500000000002</v>
      </c>
      <c r="E710" s="50">
        <v>0</v>
      </c>
      <c r="F710" s="50">
        <f t="shared" ref="F710:F713" si="312">1745.8+8110.6+1829+1177+605.2+605.2+0.7</f>
        <v>14073.500000000002</v>
      </c>
      <c r="G710" s="50">
        <v>0</v>
      </c>
      <c r="H710" s="50">
        <v>0</v>
      </c>
      <c r="I710" s="51">
        <v>1</v>
      </c>
      <c r="J710" s="52"/>
      <c r="K710" s="52"/>
      <c r="L710" s="101" t="s">
        <v>143</v>
      </c>
    </row>
    <row r="711" spans="1:12" ht="12.75" customHeight="1" x14ac:dyDescent="0.25">
      <c r="A711" s="191"/>
      <c r="B711" s="192"/>
      <c r="C711" s="101">
        <v>2020</v>
      </c>
      <c r="D711" s="50">
        <f t="shared" si="311"/>
        <v>14073.500000000002</v>
      </c>
      <c r="E711" s="50">
        <v>0</v>
      </c>
      <c r="F711" s="50">
        <f t="shared" si="312"/>
        <v>14073.500000000002</v>
      </c>
      <c r="G711" s="50">
        <v>0</v>
      </c>
      <c r="H711" s="50">
        <v>0</v>
      </c>
      <c r="I711" s="51">
        <v>1</v>
      </c>
      <c r="J711" s="52"/>
      <c r="K711" s="52"/>
      <c r="L711" s="101" t="s">
        <v>143</v>
      </c>
    </row>
    <row r="712" spans="1:12" ht="12.75" customHeight="1" x14ac:dyDescent="0.25">
      <c r="A712" s="191"/>
      <c r="B712" s="192"/>
      <c r="C712" s="101">
        <v>2021</v>
      </c>
      <c r="D712" s="50">
        <f t="shared" si="311"/>
        <v>14073.500000000002</v>
      </c>
      <c r="E712" s="50">
        <v>0</v>
      </c>
      <c r="F712" s="50">
        <f t="shared" si="312"/>
        <v>14073.500000000002</v>
      </c>
      <c r="G712" s="50">
        <v>0</v>
      </c>
      <c r="H712" s="50">
        <v>0</v>
      </c>
      <c r="I712" s="51">
        <v>1</v>
      </c>
      <c r="J712" s="52"/>
      <c r="K712" s="52"/>
      <c r="L712" s="101" t="s">
        <v>143</v>
      </c>
    </row>
    <row r="713" spans="1:12" ht="12.75" customHeight="1" x14ac:dyDescent="0.25">
      <c r="A713" s="191"/>
      <c r="B713" s="192"/>
      <c r="C713" s="101">
        <v>2022</v>
      </c>
      <c r="D713" s="50">
        <f t="shared" si="311"/>
        <v>14073.500000000002</v>
      </c>
      <c r="E713" s="50">
        <v>0</v>
      </c>
      <c r="F713" s="50">
        <f t="shared" si="312"/>
        <v>14073.500000000002</v>
      </c>
      <c r="G713" s="50">
        <v>0</v>
      </c>
      <c r="H713" s="50">
        <v>0</v>
      </c>
      <c r="I713" s="51">
        <v>1</v>
      </c>
      <c r="J713" s="52"/>
      <c r="K713" s="52"/>
      <c r="L713" s="101" t="s">
        <v>143</v>
      </c>
    </row>
    <row r="714" spans="1:12" ht="12.75" customHeight="1" x14ac:dyDescent="0.25">
      <c r="A714" s="191"/>
      <c r="B714" s="192"/>
      <c r="C714" s="101" t="s">
        <v>8</v>
      </c>
      <c r="D714" s="50">
        <f t="shared" si="311"/>
        <v>112588.00000000001</v>
      </c>
      <c r="E714" s="50">
        <v>0</v>
      </c>
      <c r="F714" s="50">
        <f>F713*8</f>
        <v>112588.00000000001</v>
      </c>
      <c r="G714" s="50">
        <v>0</v>
      </c>
      <c r="H714" s="50">
        <v>0</v>
      </c>
      <c r="I714" s="51">
        <v>1</v>
      </c>
      <c r="J714" s="52"/>
      <c r="K714" s="52"/>
      <c r="L714" s="101" t="s">
        <v>143</v>
      </c>
    </row>
    <row r="715" spans="1:12" ht="14.25" customHeight="1" x14ac:dyDescent="0.25">
      <c r="A715" s="191"/>
      <c r="B715" s="192"/>
      <c r="C715" s="54" t="s">
        <v>21</v>
      </c>
      <c r="D715" s="55">
        <f>SUM(D708:D714)</f>
        <v>204996.7</v>
      </c>
      <c r="E715" s="55">
        <f t="shared" ref="E715:F715" si="313">SUM(E708:E714)</f>
        <v>0</v>
      </c>
      <c r="F715" s="55">
        <f t="shared" si="313"/>
        <v>204996.7</v>
      </c>
      <c r="G715" s="55">
        <f>SUM(G708:G714)</f>
        <v>0</v>
      </c>
      <c r="H715" s="55">
        <f t="shared" ref="H715" si="314">SUM(H708:H714)</f>
        <v>0</v>
      </c>
      <c r="I715" s="56">
        <v>1</v>
      </c>
      <c r="J715" s="57"/>
      <c r="K715" s="57"/>
      <c r="L715" s="53" t="s">
        <v>143</v>
      </c>
    </row>
    <row r="716" spans="1:12" ht="12.75" customHeight="1" x14ac:dyDescent="0.25">
      <c r="A716" s="187" t="s">
        <v>156</v>
      </c>
      <c r="B716" s="188" t="s">
        <v>219</v>
      </c>
      <c r="C716" s="46">
        <v>2017</v>
      </c>
      <c r="D716" s="25">
        <f>SUM(E716:H716)</f>
        <v>10004.4</v>
      </c>
      <c r="E716" s="25">
        <f t="shared" ref="E716:H722" si="315">E724+E740</f>
        <v>0</v>
      </c>
      <c r="F716" s="25">
        <f t="shared" si="315"/>
        <v>0</v>
      </c>
      <c r="G716" s="25">
        <f t="shared" si="315"/>
        <v>10004.4</v>
      </c>
      <c r="H716" s="25">
        <f t="shared" si="315"/>
        <v>0</v>
      </c>
      <c r="I716" s="4">
        <v>1</v>
      </c>
      <c r="J716" s="46"/>
      <c r="K716" s="46"/>
      <c r="L716" s="46" t="s">
        <v>157</v>
      </c>
    </row>
    <row r="717" spans="1:12" ht="12.75" customHeight="1" x14ac:dyDescent="0.25">
      <c r="A717" s="187"/>
      <c r="B717" s="189"/>
      <c r="C717" s="46">
        <v>2018</v>
      </c>
      <c r="D717" s="25">
        <f t="shared" ref="D717:D722" si="316">SUM(E717:H717)</f>
        <v>16504.400000000001</v>
      </c>
      <c r="E717" s="25">
        <f t="shared" si="315"/>
        <v>0</v>
      </c>
      <c r="F717" s="25">
        <f t="shared" si="315"/>
        <v>0</v>
      </c>
      <c r="G717" s="25">
        <f t="shared" si="315"/>
        <v>16504.400000000001</v>
      </c>
      <c r="H717" s="25">
        <f t="shared" si="315"/>
        <v>0</v>
      </c>
      <c r="I717" s="4">
        <v>1</v>
      </c>
      <c r="J717" s="6"/>
      <c r="K717" s="6"/>
      <c r="L717" s="46" t="s">
        <v>157</v>
      </c>
    </row>
    <row r="718" spans="1:12" ht="12.75" customHeight="1" x14ac:dyDescent="0.25">
      <c r="A718" s="187"/>
      <c r="B718" s="189"/>
      <c r="C718" s="46">
        <v>2019</v>
      </c>
      <c r="D718" s="25">
        <f t="shared" si="316"/>
        <v>14504.4</v>
      </c>
      <c r="E718" s="25">
        <f t="shared" si="315"/>
        <v>0</v>
      </c>
      <c r="F718" s="25">
        <f t="shared" si="315"/>
        <v>0</v>
      </c>
      <c r="G718" s="25">
        <f t="shared" si="315"/>
        <v>14504.4</v>
      </c>
      <c r="H718" s="25">
        <f t="shared" si="315"/>
        <v>0</v>
      </c>
      <c r="I718" s="4">
        <v>1</v>
      </c>
      <c r="J718" s="6"/>
      <c r="K718" s="6"/>
      <c r="L718" s="46" t="s">
        <v>157</v>
      </c>
    </row>
    <row r="719" spans="1:12" ht="12.75" customHeight="1" x14ac:dyDescent="0.25">
      <c r="A719" s="187"/>
      <c r="B719" s="189"/>
      <c r="C719" s="46">
        <v>2020</v>
      </c>
      <c r="D719" s="25">
        <f t="shared" si="316"/>
        <v>14504.4</v>
      </c>
      <c r="E719" s="25">
        <f t="shared" si="315"/>
        <v>0</v>
      </c>
      <c r="F719" s="25">
        <f t="shared" si="315"/>
        <v>0</v>
      </c>
      <c r="G719" s="25">
        <f t="shared" si="315"/>
        <v>14504.4</v>
      </c>
      <c r="H719" s="25">
        <f t="shared" si="315"/>
        <v>0</v>
      </c>
      <c r="I719" s="4">
        <v>1</v>
      </c>
      <c r="J719" s="6"/>
      <c r="K719" s="6"/>
      <c r="L719" s="46" t="s">
        <v>157</v>
      </c>
    </row>
    <row r="720" spans="1:12" ht="12.75" customHeight="1" x14ac:dyDescent="0.25">
      <c r="A720" s="187"/>
      <c r="B720" s="189"/>
      <c r="C720" s="46">
        <v>2021</v>
      </c>
      <c r="D720" s="25">
        <f t="shared" si="316"/>
        <v>14504.4</v>
      </c>
      <c r="E720" s="25">
        <f t="shared" si="315"/>
        <v>0</v>
      </c>
      <c r="F720" s="25">
        <f t="shared" si="315"/>
        <v>0</v>
      </c>
      <c r="G720" s="25">
        <f t="shared" si="315"/>
        <v>14504.4</v>
      </c>
      <c r="H720" s="25">
        <f t="shared" si="315"/>
        <v>0</v>
      </c>
      <c r="I720" s="4">
        <v>1</v>
      </c>
      <c r="J720" s="6"/>
      <c r="K720" s="6"/>
      <c r="L720" s="46" t="s">
        <v>157</v>
      </c>
    </row>
    <row r="721" spans="1:12" ht="12.75" customHeight="1" x14ac:dyDescent="0.25">
      <c r="A721" s="187"/>
      <c r="B721" s="189"/>
      <c r="C721" s="46">
        <v>2022</v>
      </c>
      <c r="D721" s="25">
        <f t="shared" si="316"/>
        <v>14504.4</v>
      </c>
      <c r="E721" s="25">
        <f t="shared" si="315"/>
        <v>0</v>
      </c>
      <c r="F721" s="25">
        <f t="shared" si="315"/>
        <v>0</v>
      </c>
      <c r="G721" s="25">
        <f t="shared" si="315"/>
        <v>14504.4</v>
      </c>
      <c r="H721" s="25">
        <f t="shared" si="315"/>
        <v>0</v>
      </c>
      <c r="I721" s="4">
        <v>1</v>
      </c>
      <c r="J721" s="6"/>
      <c r="K721" s="6"/>
      <c r="L721" s="46" t="s">
        <v>157</v>
      </c>
    </row>
    <row r="722" spans="1:12" ht="12.75" customHeight="1" x14ac:dyDescent="0.25">
      <c r="A722" s="187"/>
      <c r="B722" s="189"/>
      <c r="C722" s="46" t="s">
        <v>8</v>
      </c>
      <c r="D722" s="25">
        <f t="shared" si="316"/>
        <v>116035.2</v>
      </c>
      <c r="E722" s="25">
        <f t="shared" si="315"/>
        <v>0</v>
      </c>
      <c r="F722" s="25">
        <f t="shared" si="315"/>
        <v>0</v>
      </c>
      <c r="G722" s="25">
        <f t="shared" si="315"/>
        <v>116035.2</v>
      </c>
      <c r="H722" s="25">
        <f t="shared" si="315"/>
        <v>0</v>
      </c>
      <c r="I722" s="4">
        <v>1</v>
      </c>
      <c r="J722" s="6"/>
      <c r="K722" s="6"/>
      <c r="L722" s="46" t="s">
        <v>157</v>
      </c>
    </row>
    <row r="723" spans="1:12" ht="14.25" customHeight="1" x14ac:dyDescent="0.25">
      <c r="A723" s="187"/>
      <c r="B723" s="190"/>
      <c r="C723" s="10" t="s">
        <v>21</v>
      </c>
      <c r="D723" s="26">
        <f>SUM(D716:D722)</f>
        <v>200561.59999999998</v>
      </c>
      <c r="E723" s="26">
        <f t="shared" ref="E723:H723" si="317">SUM(E716:E722)</f>
        <v>0</v>
      </c>
      <c r="F723" s="26">
        <f t="shared" si="317"/>
        <v>0</v>
      </c>
      <c r="G723" s="26">
        <f t="shared" si="317"/>
        <v>200561.59999999998</v>
      </c>
      <c r="H723" s="26">
        <f t="shared" si="317"/>
        <v>0</v>
      </c>
      <c r="I723" s="11">
        <v>1</v>
      </c>
      <c r="J723" s="12"/>
      <c r="K723" s="12"/>
      <c r="L723" s="10" t="s">
        <v>157</v>
      </c>
    </row>
    <row r="724" spans="1:12" ht="12.75" customHeight="1" x14ac:dyDescent="0.25">
      <c r="A724" s="201" t="s">
        <v>158</v>
      </c>
      <c r="B724" s="202" t="s">
        <v>220</v>
      </c>
      <c r="C724" s="42">
        <v>2017</v>
      </c>
      <c r="D724" s="27">
        <f>SUM(E724:H724)</f>
        <v>9409</v>
      </c>
      <c r="E724" s="28">
        <f>E732</f>
        <v>0</v>
      </c>
      <c r="F724" s="28">
        <f t="shared" ref="F724:H724" si="318">F732</f>
        <v>0</v>
      </c>
      <c r="G724" s="28">
        <f t="shared" si="318"/>
        <v>9409</v>
      </c>
      <c r="H724" s="28">
        <f t="shared" si="318"/>
        <v>0</v>
      </c>
      <c r="I724" s="18">
        <v>1</v>
      </c>
      <c r="J724" s="20"/>
      <c r="K724" s="20"/>
      <c r="L724" s="42" t="s">
        <v>157</v>
      </c>
    </row>
    <row r="725" spans="1:12" ht="12.75" customHeight="1" x14ac:dyDescent="0.25">
      <c r="A725" s="201"/>
      <c r="B725" s="203"/>
      <c r="C725" s="42">
        <v>2018</v>
      </c>
      <c r="D725" s="27">
        <f t="shared" ref="D725:D730" si="319">SUM(E725:H725)</f>
        <v>15909</v>
      </c>
      <c r="E725" s="28">
        <f t="shared" ref="E725:H730" si="320">E733</f>
        <v>0</v>
      </c>
      <c r="F725" s="28">
        <f t="shared" si="320"/>
        <v>0</v>
      </c>
      <c r="G725" s="28">
        <f t="shared" si="320"/>
        <v>15909</v>
      </c>
      <c r="H725" s="28">
        <f t="shared" si="320"/>
        <v>0</v>
      </c>
      <c r="I725" s="18">
        <v>1</v>
      </c>
      <c r="J725" s="20"/>
      <c r="K725" s="20"/>
      <c r="L725" s="42" t="s">
        <v>157</v>
      </c>
    </row>
    <row r="726" spans="1:12" ht="12.75" customHeight="1" x14ac:dyDescent="0.25">
      <c r="A726" s="201"/>
      <c r="B726" s="203"/>
      <c r="C726" s="42">
        <v>2019</v>
      </c>
      <c r="D726" s="27">
        <f t="shared" si="319"/>
        <v>13909</v>
      </c>
      <c r="E726" s="28">
        <f t="shared" si="320"/>
        <v>0</v>
      </c>
      <c r="F726" s="28">
        <f t="shared" si="320"/>
        <v>0</v>
      </c>
      <c r="G726" s="28">
        <f t="shared" si="320"/>
        <v>13909</v>
      </c>
      <c r="H726" s="28">
        <f t="shared" si="320"/>
        <v>0</v>
      </c>
      <c r="I726" s="18">
        <v>1</v>
      </c>
      <c r="J726" s="20"/>
      <c r="K726" s="20"/>
      <c r="L726" s="42" t="s">
        <v>157</v>
      </c>
    </row>
    <row r="727" spans="1:12" ht="12.75" customHeight="1" x14ac:dyDescent="0.25">
      <c r="A727" s="201"/>
      <c r="B727" s="203"/>
      <c r="C727" s="42">
        <v>2020</v>
      </c>
      <c r="D727" s="27">
        <f t="shared" si="319"/>
        <v>13909</v>
      </c>
      <c r="E727" s="28">
        <f t="shared" si="320"/>
        <v>0</v>
      </c>
      <c r="F727" s="28">
        <f t="shared" si="320"/>
        <v>0</v>
      </c>
      <c r="G727" s="28">
        <f t="shared" si="320"/>
        <v>13909</v>
      </c>
      <c r="H727" s="28">
        <f t="shared" si="320"/>
        <v>0</v>
      </c>
      <c r="I727" s="18">
        <v>1</v>
      </c>
      <c r="J727" s="20"/>
      <c r="K727" s="20"/>
      <c r="L727" s="42" t="s">
        <v>157</v>
      </c>
    </row>
    <row r="728" spans="1:12" ht="12.75" customHeight="1" x14ac:dyDescent="0.25">
      <c r="A728" s="201"/>
      <c r="B728" s="203"/>
      <c r="C728" s="42">
        <v>2021</v>
      </c>
      <c r="D728" s="27">
        <f t="shared" si="319"/>
        <v>13909</v>
      </c>
      <c r="E728" s="28">
        <f t="shared" si="320"/>
        <v>0</v>
      </c>
      <c r="F728" s="28">
        <f t="shared" si="320"/>
        <v>0</v>
      </c>
      <c r="G728" s="28">
        <f t="shared" si="320"/>
        <v>13909</v>
      </c>
      <c r="H728" s="28">
        <f t="shared" si="320"/>
        <v>0</v>
      </c>
      <c r="I728" s="18">
        <v>1</v>
      </c>
      <c r="J728" s="20"/>
      <c r="K728" s="20"/>
      <c r="L728" s="42" t="s">
        <v>157</v>
      </c>
    </row>
    <row r="729" spans="1:12" ht="12.75" customHeight="1" x14ac:dyDescent="0.25">
      <c r="A729" s="201"/>
      <c r="B729" s="203"/>
      <c r="C729" s="42">
        <v>2022</v>
      </c>
      <c r="D729" s="27">
        <f t="shared" si="319"/>
        <v>13909</v>
      </c>
      <c r="E729" s="28">
        <f t="shared" si="320"/>
        <v>0</v>
      </c>
      <c r="F729" s="28">
        <f t="shared" si="320"/>
        <v>0</v>
      </c>
      <c r="G729" s="28">
        <f t="shared" si="320"/>
        <v>13909</v>
      </c>
      <c r="H729" s="28">
        <f t="shared" si="320"/>
        <v>0</v>
      </c>
      <c r="I729" s="18">
        <v>1</v>
      </c>
      <c r="J729" s="20"/>
      <c r="K729" s="20"/>
      <c r="L729" s="42" t="s">
        <v>157</v>
      </c>
    </row>
    <row r="730" spans="1:12" ht="12.75" customHeight="1" x14ac:dyDescent="0.25">
      <c r="A730" s="201"/>
      <c r="B730" s="203"/>
      <c r="C730" s="42" t="s">
        <v>8</v>
      </c>
      <c r="D730" s="27">
        <f t="shared" si="319"/>
        <v>111272</v>
      </c>
      <c r="E730" s="28">
        <f t="shared" si="320"/>
        <v>0</v>
      </c>
      <c r="F730" s="28">
        <f t="shared" si="320"/>
        <v>0</v>
      </c>
      <c r="G730" s="28">
        <f t="shared" si="320"/>
        <v>111272</v>
      </c>
      <c r="H730" s="28">
        <f t="shared" si="320"/>
        <v>0</v>
      </c>
      <c r="I730" s="18">
        <v>1</v>
      </c>
      <c r="J730" s="20"/>
      <c r="K730" s="20"/>
      <c r="L730" s="42" t="s">
        <v>157</v>
      </c>
    </row>
    <row r="731" spans="1:12" ht="14.25" customHeight="1" x14ac:dyDescent="0.25">
      <c r="A731" s="201"/>
      <c r="B731" s="204"/>
      <c r="C731" s="21" t="s">
        <v>21</v>
      </c>
      <c r="D731" s="29">
        <f>SUM(D724:D730)</f>
        <v>192226</v>
      </c>
      <c r="E731" s="29">
        <f t="shared" ref="E731:H731" si="321">SUM(E724:E730)</f>
        <v>0</v>
      </c>
      <c r="F731" s="29">
        <f t="shared" si="321"/>
        <v>0</v>
      </c>
      <c r="G731" s="29">
        <f t="shared" si="321"/>
        <v>192226</v>
      </c>
      <c r="H731" s="29">
        <f t="shared" si="321"/>
        <v>0</v>
      </c>
      <c r="I731" s="22">
        <v>1</v>
      </c>
      <c r="J731" s="23"/>
      <c r="K731" s="23"/>
      <c r="L731" s="21" t="s">
        <v>157</v>
      </c>
    </row>
    <row r="732" spans="1:12" ht="12.75" customHeight="1" x14ac:dyDescent="0.25">
      <c r="A732" s="191" t="s">
        <v>159</v>
      </c>
      <c r="B732" s="192" t="s">
        <v>163</v>
      </c>
      <c r="C732" s="84">
        <v>2017</v>
      </c>
      <c r="D732" s="50">
        <f>SUM(E732:H732)</f>
        <v>9409</v>
      </c>
      <c r="E732" s="50">
        <v>0</v>
      </c>
      <c r="F732" s="50">
        <v>0</v>
      </c>
      <c r="G732" s="50">
        <v>9409</v>
      </c>
      <c r="H732" s="50">
        <v>0</v>
      </c>
      <c r="I732" s="51">
        <v>1</v>
      </c>
      <c r="J732" s="52"/>
      <c r="K732" s="52"/>
      <c r="L732" s="84" t="s">
        <v>157</v>
      </c>
    </row>
    <row r="733" spans="1:12" ht="12.75" customHeight="1" x14ac:dyDescent="0.25">
      <c r="A733" s="191"/>
      <c r="B733" s="192"/>
      <c r="C733" s="84">
        <v>2018</v>
      </c>
      <c r="D733" s="50">
        <f t="shared" ref="D733:D738" si="322">SUM(E733:H733)</f>
        <v>15909</v>
      </c>
      <c r="E733" s="50">
        <v>0</v>
      </c>
      <c r="F733" s="50">
        <v>0</v>
      </c>
      <c r="G733" s="50">
        <v>15909</v>
      </c>
      <c r="H733" s="50">
        <v>0</v>
      </c>
      <c r="I733" s="51">
        <v>1</v>
      </c>
      <c r="J733" s="52"/>
      <c r="K733" s="52"/>
      <c r="L733" s="84" t="s">
        <v>157</v>
      </c>
    </row>
    <row r="734" spans="1:12" ht="12.75" customHeight="1" x14ac:dyDescent="0.25">
      <c r="A734" s="191"/>
      <c r="B734" s="192"/>
      <c r="C734" s="84">
        <v>2019</v>
      </c>
      <c r="D734" s="50">
        <f t="shared" si="322"/>
        <v>13909</v>
      </c>
      <c r="E734" s="50">
        <v>0</v>
      </c>
      <c r="F734" s="50">
        <v>0</v>
      </c>
      <c r="G734" s="50">
        <v>13909</v>
      </c>
      <c r="H734" s="50">
        <v>0</v>
      </c>
      <c r="I734" s="51">
        <v>1</v>
      </c>
      <c r="J734" s="52"/>
      <c r="K734" s="52"/>
      <c r="L734" s="84" t="s">
        <v>157</v>
      </c>
    </row>
    <row r="735" spans="1:12" ht="12.75" customHeight="1" x14ac:dyDescent="0.25">
      <c r="A735" s="191"/>
      <c r="B735" s="192"/>
      <c r="C735" s="84">
        <v>2020</v>
      </c>
      <c r="D735" s="50">
        <f t="shared" si="322"/>
        <v>13909</v>
      </c>
      <c r="E735" s="50">
        <v>0</v>
      </c>
      <c r="F735" s="50">
        <v>0</v>
      </c>
      <c r="G735" s="50">
        <v>13909</v>
      </c>
      <c r="H735" s="50">
        <v>0</v>
      </c>
      <c r="I735" s="51">
        <v>1</v>
      </c>
      <c r="J735" s="52"/>
      <c r="K735" s="52"/>
      <c r="L735" s="84" t="s">
        <v>157</v>
      </c>
    </row>
    <row r="736" spans="1:12" ht="12.75" customHeight="1" x14ac:dyDescent="0.25">
      <c r="A736" s="191"/>
      <c r="B736" s="192"/>
      <c r="C736" s="84">
        <v>2021</v>
      </c>
      <c r="D736" s="50">
        <f t="shared" si="322"/>
        <v>13909</v>
      </c>
      <c r="E736" s="50">
        <v>0</v>
      </c>
      <c r="F736" s="50">
        <v>0</v>
      </c>
      <c r="G736" s="50">
        <v>13909</v>
      </c>
      <c r="H736" s="50">
        <v>0</v>
      </c>
      <c r="I736" s="51">
        <v>1</v>
      </c>
      <c r="J736" s="52"/>
      <c r="K736" s="52"/>
      <c r="L736" s="84" t="s">
        <v>157</v>
      </c>
    </row>
    <row r="737" spans="1:12" ht="12.75" customHeight="1" x14ac:dyDescent="0.25">
      <c r="A737" s="191"/>
      <c r="B737" s="192"/>
      <c r="C737" s="84">
        <v>2022</v>
      </c>
      <c r="D737" s="50">
        <f t="shared" si="322"/>
        <v>13909</v>
      </c>
      <c r="E737" s="50">
        <v>0</v>
      </c>
      <c r="F737" s="50">
        <v>0</v>
      </c>
      <c r="G737" s="50">
        <v>13909</v>
      </c>
      <c r="H737" s="50">
        <v>0</v>
      </c>
      <c r="I737" s="51">
        <v>1</v>
      </c>
      <c r="J737" s="52"/>
      <c r="K737" s="52"/>
      <c r="L737" s="84" t="s">
        <v>157</v>
      </c>
    </row>
    <row r="738" spans="1:12" ht="12.75" customHeight="1" x14ac:dyDescent="0.25">
      <c r="A738" s="191"/>
      <c r="B738" s="192"/>
      <c r="C738" s="84" t="s">
        <v>8</v>
      </c>
      <c r="D738" s="50">
        <f t="shared" si="322"/>
        <v>111272</v>
      </c>
      <c r="E738" s="50">
        <v>0</v>
      </c>
      <c r="F738" s="50">
        <v>0</v>
      </c>
      <c r="G738" s="50">
        <v>111272</v>
      </c>
      <c r="H738" s="50">
        <v>0</v>
      </c>
      <c r="I738" s="51">
        <v>1</v>
      </c>
      <c r="J738" s="52"/>
      <c r="K738" s="52"/>
      <c r="L738" s="84" t="s">
        <v>157</v>
      </c>
    </row>
    <row r="739" spans="1:12" ht="14.25" customHeight="1" x14ac:dyDescent="0.25">
      <c r="A739" s="191"/>
      <c r="B739" s="192"/>
      <c r="C739" s="54" t="s">
        <v>21</v>
      </c>
      <c r="D739" s="55">
        <f>SUM(D732:D738)</f>
        <v>192226</v>
      </c>
      <c r="E739" s="55">
        <f t="shared" ref="E739:F739" si="323">SUM(E732:E738)</f>
        <v>0</v>
      </c>
      <c r="F739" s="55">
        <f t="shared" si="323"/>
        <v>0</v>
      </c>
      <c r="G739" s="50">
        <f>SUM(G732:G738)</f>
        <v>192226</v>
      </c>
      <c r="H739" s="55">
        <f t="shared" ref="H739" si="324">SUM(H732:H738)</f>
        <v>0</v>
      </c>
      <c r="I739" s="56">
        <v>1</v>
      </c>
      <c r="J739" s="57"/>
      <c r="K739" s="57"/>
      <c r="L739" s="54" t="s">
        <v>157</v>
      </c>
    </row>
    <row r="740" spans="1:12" ht="12.75" customHeight="1" x14ac:dyDescent="0.25">
      <c r="A740" s="201" t="s">
        <v>160</v>
      </c>
      <c r="B740" s="202" t="s">
        <v>221</v>
      </c>
      <c r="C740" s="42">
        <v>2017</v>
      </c>
      <c r="D740" s="27">
        <f>SUM(E740:H740)</f>
        <v>595.4</v>
      </c>
      <c r="E740" s="28">
        <f>E748+E756</f>
        <v>0</v>
      </c>
      <c r="F740" s="28">
        <f>F748+F756</f>
        <v>0</v>
      </c>
      <c r="G740" s="28">
        <f>G748+G756</f>
        <v>595.4</v>
      </c>
      <c r="H740" s="28">
        <f>H748+H756</f>
        <v>0</v>
      </c>
      <c r="I740" s="18">
        <v>1</v>
      </c>
      <c r="J740" s="20"/>
      <c r="K740" s="20"/>
      <c r="L740" s="42" t="s">
        <v>157</v>
      </c>
    </row>
    <row r="741" spans="1:12" ht="12.75" customHeight="1" x14ac:dyDescent="0.25">
      <c r="A741" s="201"/>
      <c r="B741" s="203"/>
      <c r="C741" s="42">
        <v>2018</v>
      </c>
      <c r="D741" s="27">
        <f t="shared" ref="D741:D746" si="325">SUM(E741:H741)</f>
        <v>595.4</v>
      </c>
      <c r="E741" s="28">
        <f t="shared" ref="E741:H741" si="326">E749+E757</f>
        <v>0</v>
      </c>
      <c r="F741" s="28">
        <f t="shared" si="326"/>
        <v>0</v>
      </c>
      <c r="G741" s="28">
        <f t="shared" si="326"/>
        <v>595.4</v>
      </c>
      <c r="H741" s="28">
        <f t="shared" si="326"/>
        <v>0</v>
      </c>
      <c r="I741" s="18">
        <v>1</v>
      </c>
      <c r="J741" s="20"/>
      <c r="K741" s="20"/>
      <c r="L741" s="42" t="s">
        <v>157</v>
      </c>
    </row>
    <row r="742" spans="1:12" ht="12.75" customHeight="1" x14ac:dyDescent="0.25">
      <c r="A742" s="201"/>
      <c r="B742" s="203"/>
      <c r="C742" s="42">
        <v>2019</v>
      </c>
      <c r="D742" s="27">
        <f t="shared" si="325"/>
        <v>595.4</v>
      </c>
      <c r="E742" s="28">
        <f t="shared" ref="E742:H742" si="327">E750+E758</f>
        <v>0</v>
      </c>
      <c r="F742" s="28">
        <f t="shared" si="327"/>
        <v>0</v>
      </c>
      <c r="G742" s="28">
        <f t="shared" si="327"/>
        <v>595.4</v>
      </c>
      <c r="H742" s="28">
        <f t="shared" si="327"/>
        <v>0</v>
      </c>
      <c r="I742" s="18">
        <v>1</v>
      </c>
      <c r="J742" s="20"/>
      <c r="K742" s="20"/>
      <c r="L742" s="42" t="s">
        <v>157</v>
      </c>
    </row>
    <row r="743" spans="1:12" ht="12.75" customHeight="1" x14ac:dyDescent="0.25">
      <c r="A743" s="201"/>
      <c r="B743" s="203"/>
      <c r="C743" s="42">
        <v>2020</v>
      </c>
      <c r="D743" s="27">
        <f t="shared" si="325"/>
        <v>595.4</v>
      </c>
      <c r="E743" s="28">
        <f t="shared" ref="E743:H743" si="328">E751+E759</f>
        <v>0</v>
      </c>
      <c r="F743" s="28">
        <f t="shared" si="328"/>
        <v>0</v>
      </c>
      <c r="G743" s="28">
        <f t="shared" si="328"/>
        <v>595.4</v>
      </c>
      <c r="H743" s="28">
        <f t="shared" si="328"/>
        <v>0</v>
      </c>
      <c r="I743" s="18">
        <v>1</v>
      </c>
      <c r="J743" s="20"/>
      <c r="K743" s="20"/>
      <c r="L743" s="42" t="s">
        <v>157</v>
      </c>
    </row>
    <row r="744" spans="1:12" ht="12.75" customHeight="1" x14ac:dyDescent="0.25">
      <c r="A744" s="201"/>
      <c r="B744" s="203"/>
      <c r="C744" s="42">
        <v>2021</v>
      </c>
      <c r="D744" s="27">
        <f t="shared" si="325"/>
        <v>595.4</v>
      </c>
      <c r="E744" s="28">
        <f t="shared" ref="E744:H744" si="329">E752+E760</f>
        <v>0</v>
      </c>
      <c r="F744" s="28">
        <f t="shared" si="329"/>
        <v>0</v>
      </c>
      <c r="G744" s="28">
        <f t="shared" si="329"/>
        <v>595.4</v>
      </c>
      <c r="H744" s="28">
        <f t="shared" si="329"/>
        <v>0</v>
      </c>
      <c r="I744" s="18">
        <v>1</v>
      </c>
      <c r="J744" s="20"/>
      <c r="K744" s="20"/>
      <c r="L744" s="42" t="s">
        <v>157</v>
      </c>
    </row>
    <row r="745" spans="1:12" ht="12.75" customHeight="1" x14ac:dyDescent="0.25">
      <c r="A745" s="201"/>
      <c r="B745" s="203"/>
      <c r="C745" s="42">
        <v>2022</v>
      </c>
      <c r="D745" s="27">
        <f t="shared" si="325"/>
        <v>595.4</v>
      </c>
      <c r="E745" s="28">
        <f t="shared" ref="E745:H745" si="330">E753+E761</f>
        <v>0</v>
      </c>
      <c r="F745" s="28">
        <f t="shared" si="330"/>
        <v>0</v>
      </c>
      <c r="G745" s="28">
        <f t="shared" si="330"/>
        <v>595.4</v>
      </c>
      <c r="H745" s="28">
        <f t="shared" si="330"/>
        <v>0</v>
      </c>
      <c r="I745" s="18">
        <v>1</v>
      </c>
      <c r="J745" s="20"/>
      <c r="K745" s="20"/>
      <c r="L745" s="42" t="s">
        <v>157</v>
      </c>
    </row>
    <row r="746" spans="1:12" ht="12.75" customHeight="1" x14ac:dyDescent="0.25">
      <c r="A746" s="201"/>
      <c r="B746" s="203"/>
      <c r="C746" s="42" t="s">
        <v>8</v>
      </c>
      <c r="D746" s="27">
        <f t="shared" si="325"/>
        <v>4763.2</v>
      </c>
      <c r="E746" s="28">
        <f t="shared" ref="E746:H746" si="331">E754+E762</f>
        <v>0</v>
      </c>
      <c r="F746" s="28">
        <f t="shared" si="331"/>
        <v>0</v>
      </c>
      <c r="G746" s="28">
        <f t="shared" si="331"/>
        <v>4763.2</v>
      </c>
      <c r="H746" s="28">
        <f t="shared" si="331"/>
        <v>0</v>
      </c>
      <c r="I746" s="18">
        <v>1</v>
      </c>
      <c r="J746" s="20"/>
      <c r="K746" s="20"/>
      <c r="L746" s="42" t="s">
        <v>157</v>
      </c>
    </row>
    <row r="747" spans="1:12" ht="14.25" customHeight="1" x14ac:dyDescent="0.25">
      <c r="A747" s="201"/>
      <c r="B747" s="204"/>
      <c r="C747" s="21" t="s">
        <v>21</v>
      </c>
      <c r="D747" s="29">
        <f>SUM(D740:D746)</f>
        <v>8335.6</v>
      </c>
      <c r="E747" s="29">
        <f t="shared" ref="E747:H747" si="332">SUM(E740:E746)</f>
        <v>0</v>
      </c>
      <c r="F747" s="29">
        <f t="shared" si="332"/>
        <v>0</v>
      </c>
      <c r="G747" s="29">
        <f t="shared" si="332"/>
        <v>8335.6</v>
      </c>
      <c r="H747" s="29">
        <f t="shared" si="332"/>
        <v>0</v>
      </c>
      <c r="I747" s="22">
        <v>1</v>
      </c>
      <c r="J747" s="23"/>
      <c r="K747" s="23"/>
      <c r="L747" s="21" t="s">
        <v>157</v>
      </c>
    </row>
    <row r="748" spans="1:12" ht="12.75" customHeight="1" x14ac:dyDescent="0.25">
      <c r="A748" s="181" t="s">
        <v>161</v>
      </c>
      <c r="B748" s="184" t="s">
        <v>164</v>
      </c>
      <c r="C748" s="86">
        <v>2017</v>
      </c>
      <c r="D748" s="50">
        <f>SUM(E748:H748)</f>
        <v>166.9</v>
      </c>
      <c r="E748" s="50"/>
      <c r="F748" s="50">
        <v>0</v>
      </c>
      <c r="G748" s="50">
        <v>166.9</v>
      </c>
      <c r="H748" s="50">
        <v>0</v>
      </c>
      <c r="I748" s="87">
        <v>1</v>
      </c>
      <c r="J748" s="88"/>
      <c r="K748" s="88"/>
      <c r="L748" s="86" t="s">
        <v>157</v>
      </c>
    </row>
    <row r="749" spans="1:12" ht="12.75" customHeight="1" x14ac:dyDescent="0.25">
      <c r="A749" s="182"/>
      <c r="B749" s="185"/>
      <c r="C749" s="86">
        <v>2018</v>
      </c>
      <c r="D749" s="50">
        <f t="shared" ref="D749:D754" si="333">SUM(E749:H749)</f>
        <v>166.9</v>
      </c>
      <c r="E749" s="50"/>
      <c r="F749" s="50">
        <v>0</v>
      </c>
      <c r="G749" s="50">
        <v>166.9</v>
      </c>
      <c r="H749" s="50">
        <v>0</v>
      </c>
      <c r="I749" s="87">
        <v>1</v>
      </c>
      <c r="J749" s="88"/>
      <c r="K749" s="88"/>
      <c r="L749" s="86" t="s">
        <v>157</v>
      </c>
    </row>
    <row r="750" spans="1:12" ht="12.75" customHeight="1" x14ac:dyDescent="0.25">
      <c r="A750" s="182"/>
      <c r="B750" s="185"/>
      <c r="C750" s="86">
        <v>2019</v>
      </c>
      <c r="D750" s="50">
        <f t="shared" si="333"/>
        <v>166.9</v>
      </c>
      <c r="E750" s="50"/>
      <c r="F750" s="50">
        <v>0</v>
      </c>
      <c r="G750" s="50">
        <v>166.9</v>
      </c>
      <c r="H750" s="50">
        <v>0</v>
      </c>
      <c r="I750" s="87">
        <v>1</v>
      </c>
      <c r="J750" s="88"/>
      <c r="K750" s="88"/>
      <c r="L750" s="86" t="s">
        <v>157</v>
      </c>
    </row>
    <row r="751" spans="1:12" ht="12.75" customHeight="1" x14ac:dyDescent="0.25">
      <c r="A751" s="182"/>
      <c r="B751" s="185"/>
      <c r="C751" s="86">
        <v>2020</v>
      </c>
      <c r="D751" s="50">
        <f t="shared" si="333"/>
        <v>166.9</v>
      </c>
      <c r="E751" s="50"/>
      <c r="F751" s="50">
        <v>0</v>
      </c>
      <c r="G751" s="50">
        <v>166.9</v>
      </c>
      <c r="H751" s="50">
        <v>0</v>
      </c>
      <c r="I751" s="87">
        <v>1</v>
      </c>
      <c r="J751" s="88"/>
      <c r="K751" s="88"/>
      <c r="L751" s="86" t="s">
        <v>157</v>
      </c>
    </row>
    <row r="752" spans="1:12" ht="12.75" customHeight="1" x14ac:dyDescent="0.25">
      <c r="A752" s="182"/>
      <c r="B752" s="185"/>
      <c r="C752" s="86">
        <v>2021</v>
      </c>
      <c r="D752" s="50">
        <f t="shared" si="333"/>
        <v>166.9</v>
      </c>
      <c r="E752" s="50"/>
      <c r="F752" s="50">
        <v>0</v>
      </c>
      <c r="G752" s="50">
        <v>166.9</v>
      </c>
      <c r="H752" s="50">
        <v>0</v>
      </c>
      <c r="I752" s="87">
        <v>1</v>
      </c>
      <c r="J752" s="88"/>
      <c r="K752" s="88"/>
      <c r="L752" s="86" t="s">
        <v>157</v>
      </c>
    </row>
    <row r="753" spans="1:12" ht="12.75" customHeight="1" x14ac:dyDescent="0.25">
      <c r="A753" s="182"/>
      <c r="B753" s="185"/>
      <c r="C753" s="86">
        <v>2022</v>
      </c>
      <c r="D753" s="50">
        <f t="shared" si="333"/>
        <v>166.9</v>
      </c>
      <c r="E753" s="50"/>
      <c r="F753" s="50">
        <v>0</v>
      </c>
      <c r="G753" s="50">
        <v>166.9</v>
      </c>
      <c r="H753" s="50">
        <v>0</v>
      </c>
      <c r="I753" s="87">
        <v>1</v>
      </c>
      <c r="J753" s="88"/>
      <c r="K753" s="88"/>
      <c r="L753" s="86" t="s">
        <v>157</v>
      </c>
    </row>
    <row r="754" spans="1:12" ht="12.75" customHeight="1" x14ac:dyDescent="0.25">
      <c r="A754" s="182"/>
      <c r="B754" s="185"/>
      <c r="C754" s="86" t="s">
        <v>8</v>
      </c>
      <c r="D754" s="50">
        <f t="shared" si="333"/>
        <v>1335.2</v>
      </c>
      <c r="E754" s="50"/>
      <c r="F754" s="50">
        <v>0</v>
      </c>
      <c r="G754" s="50">
        <v>1335.2</v>
      </c>
      <c r="H754" s="50">
        <v>0</v>
      </c>
      <c r="I754" s="87">
        <v>1</v>
      </c>
      <c r="J754" s="88"/>
      <c r="K754" s="88"/>
      <c r="L754" s="86" t="s">
        <v>157</v>
      </c>
    </row>
    <row r="755" spans="1:12" ht="14.25" customHeight="1" x14ac:dyDescent="0.25">
      <c r="A755" s="183"/>
      <c r="B755" s="186"/>
      <c r="C755" s="89" t="s">
        <v>21</v>
      </c>
      <c r="D755" s="55">
        <f>SUM(D748:D754)</f>
        <v>2336.6</v>
      </c>
      <c r="E755" s="55">
        <f t="shared" ref="E755:H755" si="334">SUM(E748:E754)</f>
        <v>0</v>
      </c>
      <c r="F755" s="55">
        <f t="shared" si="334"/>
        <v>0</v>
      </c>
      <c r="G755" s="55">
        <f t="shared" si="334"/>
        <v>2336.6</v>
      </c>
      <c r="H755" s="55">
        <f t="shared" si="334"/>
        <v>0</v>
      </c>
      <c r="I755" s="90">
        <v>1</v>
      </c>
      <c r="J755" s="91"/>
      <c r="K755" s="91"/>
      <c r="L755" s="89" t="s">
        <v>157</v>
      </c>
    </row>
    <row r="756" spans="1:12" ht="12.75" customHeight="1" x14ac:dyDescent="0.25">
      <c r="A756" s="205" t="s">
        <v>162</v>
      </c>
      <c r="B756" s="206" t="s">
        <v>165</v>
      </c>
      <c r="C756" s="86">
        <v>2017</v>
      </c>
      <c r="D756" s="50">
        <f>SUM(E756:H756)</f>
        <v>428.5</v>
      </c>
      <c r="E756" s="50"/>
      <c r="F756" s="50">
        <v>0</v>
      </c>
      <c r="G756" s="50">
        <v>428.5</v>
      </c>
      <c r="H756" s="50">
        <v>0</v>
      </c>
      <c r="I756" s="87">
        <v>1</v>
      </c>
      <c r="J756" s="88"/>
      <c r="K756" s="88"/>
      <c r="L756" s="86" t="s">
        <v>157</v>
      </c>
    </row>
    <row r="757" spans="1:12" ht="12.75" customHeight="1" x14ac:dyDescent="0.25">
      <c r="A757" s="205"/>
      <c r="B757" s="206"/>
      <c r="C757" s="86">
        <v>2018</v>
      </c>
      <c r="D757" s="50">
        <f t="shared" ref="D757:D762" si="335">SUM(E757:H757)</f>
        <v>428.5</v>
      </c>
      <c r="E757" s="50"/>
      <c r="F757" s="50">
        <v>0</v>
      </c>
      <c r="G757" s="50">
        <v>428.5</v>
      </c>
      <c r="H757" s="50">
        <v>0</v>
      </c>
      <c r="I757" s="87">
        <v>1</v>
      </c>
      <c r="J757" s="88"/>
      <c r="K757" s="88"/>
      <c r="L757" s="86" t="s">
        <v>157</v>
      </c>
    </row>
    <row r="758" spans="1:12" ht="12.75" customHeight="1" x14ac:dyDescent="0.25">
      <c r="A758" s="205"/>
      <c r="B758" s="206"/>
      <c r="C758" s="86">
        <v>2019</v>
      </c>
      <c r="D758" s="50">
        <f t="shared" si="335"/>
        <v>428.5</v>
      </c>
      <c r="E758" s="50"/>
      <c r="F758" s="50">
        <v>0</v>
      </c>
      <c r="G758" s="50">
        <v>428.5</v>
      </c>
      <c r="H758" s="50">
        <v>0</v>
      </c>
      <c r="I758" s="87">
        <v>1</v>
      </c>
      <c r="J758" s="88"/>
      <c r="K758" s="88"/>
      <c r="L758" s="86" t="s">
        <v>157</v>
      </c>
    </row>
    <row r="759" spans="1:12" ht="12.75" customHeight="1" x14ac:dyDescent="0.25">
      <c r="A759" s="205"/>
      <c r="B759" s="206"/>
      <c r="C759" s="86">
        <v>2020</v>
      </c>
      <c r="D759" s="50">
        <f t="shared" si="335"/>
        <v>428.5</v>
      </c>
      <c r="E759" s="50"/>
      <c r="F759" s="50">
        <v>0</v>
      </c>
      <c r="G759" s="50">
        <v>428.5</v>
      </c>
      <c r="H759" s="50">
        <v>0</v>
      </c>
      <c r="I759" s="87">
        <v>1</v>
      </c>
      <c r="J759" s="88"/>
      <c r="K759" s="88"/>
      <c r="L759" s="86" t="s">
        <v>157</v>
      </c>
    </row>
    <row r="760" spans="1:12" ht="12.75" customHeight="1" x14ac:dyDescent="0.25">
      <c r="A760" s="205"/>
      <c r="B760" s="206"/>
      <c r="C760" s="86">
        <v>2021</v>
      </c>
      <c r="D760" s="50">
        <f t="shared" si="335"/>
        <v>428.5</v>
      </c>
      <c r="E760" s="50"/>
      <c r="F760" s="50">
        <v>0</v>
      </c>
      <c r="G760" s="50">
        <v>428.5</v>
      </c>
      <c r="H760" s="50">
        <v>0</v>
      </c>
      <c r="I760" s="87">
        <v>1</v>
      </c>
      <c r="J760" s="88"/>
      <c r="K760" s="88"/>
      <c r="L760" s="86" t="s">
        <v>157</v>
      </c>
    </row>
    <row r="761" spans="1:12" ht="12.75" customHeight="1" x14ac:dyDescent="0.25">
      <c r="A761" s="205"/>
      <c r="B761" s="206"/>
      <c r="C761" s="86">
        <v>2022</v>
      </c>
      <c r="D761" s="50">
        <f t="shared" si="335"/>
        <v>428.5</v>
      </c>
      <c r="E761" s="50"/>
      <c r="F761" s="50">
        <v>0</v>
      </c>
      <c r="G761" s="50">
        <v>428.5</v>
      </c>
      <c r="H761" s="50">
        <v>0</v>
      </c>
      <c r="I761" s="87">
        <v>1</v>
      </c>
      <c r="J761" s="88"/>
      <c r="K761" s="88"/>
      <c r="L761" s="86" t="s">
        <v>157</v>
      </c>
    </row>
    <row r="762" spans="1:12" ht="12.75" customHeight="1" x14ac:dyDescent="0.25">
      <c r="A762" s="205"/>
      <c r="B762" s="206"/>
      <c r="C762" s="86" t="s">
        <v>8</v>
      </c>
      <c r="D762" s="50">
        <f t="shared" si="335"/>
        <v>3428</v>
      </c>
      <c r="E762" s="50"/>
      <c r="F762" s="50">
        <v>0</v>
      </c>
      <c r="G762" s="50">
        <v>3428</v>
      </c>
      <c r="H762" s="50">
        <v>0</v>
      </c>
      <c r="I762" s="87">
        <v>1</v>
      </c>
      <c r="J762" s="88"/>
      <c r="K762" s="88"/>
      <c r="L762" s="86" t="s">
        <v>157</v>
      </c>
    </row>
    <row r="763" spans="1:12" ht="14.25" customHeight="1" x14ac:dyDescent="0.25">
      <c r="A763" s="205"/>
      <c r="B763" s="206"/>
      <c r="C763" s="89" t="s">
        <v>21</v>
      </c>
      <c r="D763" s="55">
        <f>SUM(D756:D762)</f>
        <v>5999</v>
      </c>
      <c r="E763" s="55">
        <f t="shared" ref="E763:H763" si="336">SUM(E756:E762)</f>
        <v>0</v>
      </c>
      <c r="F763" s="55">
        <f t="shared" si="336"/>
        <v>0</v>
      </c>
      <c r="G763" s="55">
        <f t="shared" si="336"/>
        <v>5999</v>
      </c>
      <c r="H763" s="55">
        <f t="shared" si="336"/>
        <v>0</v>
      </c>
      <c r="I763" s="90">
        <v>1</v>
      </c>
      <c r="J763" s="91"/>
      <c r="K763" s="91"/>
      <c r="L763" s="89" t="s">
        <v>157</v>
      </c>
    </row>
    <row r="764" spans="1:12" ht="12.75" customHeight="1" x14ac:dyDescent="0.25">
      <c r="A764" s="197" t="s">
        <v>167</v>
      </c>
      <c r="B764" s="198" t="s">
        <v>259</v>
      </c>
      <c r="C764" s="58">
        <v>2017</v>
      </c>
      <c r="D764" s="59">
        <f>SUM(E764:H764)</f>
        <v>7510.1</v>
      </c>
      <c r="E764" s="59">
        <f>E772+E780+E788+E796+E804</f>
        <v>0</v>
      </c>
      <c r="F764" s="59">
        <f t="shared" ref="F764:H764" si="337">F772+F780+F788+F796+F804</f>
        <v>0</v>
      </c>
      <c r="G764" s="59">
        <f t="shared" si="337"/>
        <v>7510.1</v>
      </c>
      <c r="H764" s="59">
        <f t="shared" si="337"/>
        <v>0</v>
      </c>
      <c r="I764" s="60">
        <v>1</v>
      </c>
      <c r="J764" s="58"/>
      <c r="K764" s="58"/>
      <c r="L764" s="58" t="s">
        <v>170</v>
      </c>
    </row>
    <row r="765" spans="1:12" ht="12.75" customHeight="1" x14ac:dyDescent="0.25">
      <c r="A765" s="197"/>
      <c r="B765" s="199"/>
      <c r="C765" s="58">
        <v>2018</v>
      </c>
      <c r="D765" s="59">
        <f t="shared" ref="D765:D770" si="338">SUM(E765:H765)</f>
        <v>11672.77</v>
      </c>
      <c r="E765" s="59">
        <f t="shared" ref="E765:H770" si="339">E773+E781+E789+E797+E805</f>
        <v>0</v>
      </c>
      <c r="F765" s="59">
        <f t="shared" si="339"/>
        <v>0</v>
      </c>
      <c r="G765" s="59">
        <f t="shared" si="339"/>
        <v>11672.77</v>
      </c>
      <c r="H765" s="59">
        <f t="shared" si="339"/>
        <v>0</v>
      </c>
      <c r="I765" s="60">
        <v>1</v>
      </c>
      <c r="J765" s="61"/>
      <c r="K765" s="61"/>
      <c r="L765" s="58" t="s">
        <v>170</v>
      </c>
    </row>
    <row r="766" spans="1:12" ht="12.75" customHeight="1" x14ac:dyDescent="0.25">
      <c r="A766" s="197"/>
      <c r="B766" s="199"/>
      <c r="C766" s="58">
        <v>2019</v>
      </c>
      <c r="D766" s="59">
        <f t="shared" si="338"/>
        <v>12343.5735</v>
      </c>
      <c r="E766" s="59">
        <f t="shared" si="339"/>
        <v>0</v>
      </c>
      <c r="F766" s="59">
        <f t="shared" si="339"/>
        <v>0</v>
      </c>
      <c r="G766" s="59">
        <f t="shared" si="339"/>
        <v>12343.5735</v>
      </c>
      <c r="H766" s="59">
        <f t="shared" si="339"/>
        <v>0</v>
      </c>
      <c r="I766" s="60">
        <v>1</v>
      </c>
      <c r="J766" s="61"/>
      <c r="K766" s="61"/>
      <c r="L766" s="58" t="s">
        <v>170</v>
      </c>
    </row>
    <row r="767" spans="1:12" ht="12.75" customHeight="1" x14ac:dyDescent="0.25">
      <c r="A767" s="197"/>
      <c r="B767" s="199"/>
      <c r="C767" s="58">
        <v>2020</v>
      </c>
      <c r="D767" s="59">
        <f t="shared" si="338"/>
        <v>8022.9171750000005</v>
      </c>
      <c r="E767" s="59">
        <f t="shared" si="339"/>
        <v>0</v>
      </c>
      <c r="F767" s="59">
        <f t="shared" si="339"/>
        <v>0</v>
      </c>
      <c r="G767" s="59">
        <f t="shared" si="339"/>
        <v>8022.9171750000005</v>
      </c>
      <c r="H767" s="59">
        <f t="shared" si="339"/>
        <v>0</v>
      </c>
      <c r="I767" s="60">
        <v>1</v>
      </c>
      <c r="J767" s="61"/>
      <c r="K767" s="61"/>
      <c r="L767" s="58" t="s">
        <v>170</v>
      </c>
    </row>
    <row r="768" spans="1:12" ht="12.75" customHeight="1" x14ac:dyDescent="0.25">
      <c r="A768" s="197"/>
      <c r="B768" s="199"/>
      <c r="C768" s="58">
        <v>2021</v>
      </c>
      <c r="D768" s="59">
        <f t="shared" si="338"/>
        <v>8211.2280337500015</v>
      </c>
      <c r="E768" s="59">
        <f t="shared" si="339"/>
        <v>0</v>
      </c>
      <c r="F768" s="59">
        <f t="shared" si="339"/>
        <v>0</v>
      </c>
      <c r="G768" s="59">
        <f t="shared" si="339"/>
        <v>8211.2280337500015</v>
      </c>
      <c r="H768" s="59">
        <f t="shared" si="339"/>
        <v>0</v>
      </c>
      <c r="I768" s="60">
        <v>1</v>
      </c>
      <c r="J768" s="61"/>
      <c r="K768" s="61"/>
      <c r="L768" s="58" t="s">
        <v>170</v>
      </c>
    </row>
    <row r="769" spans="1:12" ht="12.75" customHeight="1" x14ac:dyDescent="0.25">
      <c r="A769" s="197"/>
      <c r="B769" s="199"/>
      <c r="C769" s="58">
        <v>2022</v>
      </c>
      <c r="D769" s="59">
        <f t="shared" si="338"/>
        <v>8408.9544354375012</v>
      </c>
      <c r="E769" s="59">
        <f t="shared" si="339"/>
        <v>0</v>
      </c>
      <c r="F769" s="59">
        <f t="shared" si="339"/>
        <v>0</v>
      </c>
      <c r="G769" s="59">
        <f t="shared" si="339"/>
        <v>8408.9544354375012</v>
      </c>
      <c r="H769" s="59">
        <f t="shared" si="339"/>
        <v>0</v>
      </c>
      <c r="I769" s="60">
        <v>1</v>
      </c>
      <c r="J769" s="61"/>
      <c r="K769" s="61"/>
      <c r="L769" s="58" t="s">
        <v>170</v>
      </c>
    </row>
    <row r="770" spans="1:12" ht="12.75" customHeight="1" x14ac:dyDescent="0.25">
      <c r="A770" s="197"/>
      <c r="B770" s="199"/>
      <c r="C770" s="58" t="s">
        <v>8</v>
      </c>
      <c r="D770" s="59">
        <f t="shared" si="338"/>
        <v>85121.635483500009</v>
      </c>
      <c r="E770" s="59">
        <f t="shared" si="339"/>
        <v>0</v>
      </c>
      <c r="F770" s="59">
        <f t="shared" si="339"/>
        <v>0</v>
      </c>
      <c r="G770" s="59">
        <f t="shared" si="339"/>
        <v>85121.635483500009</v>
      </c>
      <c r="H770" s="59">
        <f t="shared" si="339"/>
        <v>0</v>
      </c>
      <c r="I770" s="60">
        <v>1</v>
      </c>
      <c r="J770" s="61"/>
      <c r="K770" s="61"/>
      <c r="L770" s="58" t="s">
        <v>170</v>
      </c>
    </row>
    <row r="771" spans="1:12" ht="14.25" customHeight="1" x14ac:dyDescent="0.25">
      <c r="A771" s="197"/>
      <c r="B771" s="200"/>
      <c r="C771" s="62" t="s">
        <v>21</v>
      </c>
      <c r="D771" s="63">
        <f>SUM(D764:D770)</f>
        <v>141291.17862768751</v>
      </c>
      <c r="E771" s="63">
        <f t="shared" ref="E771:H771" si="340">SUM(E764:E770)</f>
        <v>0</v>
      </c>
      <c r="F771" s="63">
        <f t="shared" si="340"/>
        <v>0</v>
      </c>
      <c r="G771" s="63">
        <f t="shared" si="340"/>
        <v>141291.17862768751</v>
      </c>
      <c r="H771" s="63">
        <f t="shared" si="340"/>
        <v>0</v>
      </c>
      <c r="I771" s="64">
        <v>1</v>
      </c>
      <c r="J771" s="65"/>
      <c r="K771" s="65"/>
      <c r="L771" s="58" t="s">
        <v>170</v>
      </c>
    </row>
    <row r="772" spans="1:12" ht="12.75" customHeight="1" x14ac:dyDescent="0.25">
      <c r="A772" s="181" t="s">
        <v>168</v>
      </c>
      <c r="B772" s="184" t="s">
        <v>169</v>
      </c>
      <c r="C772" s="102">
        <v>2017</v>
      </c>
      <c r="D772" s="50">
        <f>SUM(E772:H772)</f>
        <v>3253.4</v>
      </c>
      <c r="E772" s="50">
        <v>0</v>
      </c>
      <c r="F772" s="50">
        <v>0</v>
      </c>
      <c r="G772" s="50">
        <v>3253.4</v>
      </c>
      <c r="H772" s="50">
        <v>0</v>
      </c>
      <c r="I772" s="87">
        <v>1</v>
      </c>
      <c r="J772" s="88"/>
      <c r="K772" s="88"/>
      <c r="L772" s="102" t="s">
        <v>185</v>
      </c>
    </row>
    <row r="773" spans="1:12" ht="12.75" customHeight="1" x14ac:dyDescent="0.25">
      <c r="A773" s="182"/>
      <c r="B773" s="185"/>
      <c r="C773" s="102">
        <v>2018</v>
      </c>
      <c r="D773" s="50">
        <f t="shared" ref="D773:D778" si="341">SUM(E773:H773)</f>
        <v>3416.07</v>
      </c>
      <c r="E773" s="50">
        <v>0</v>
      </c>
      <c r="F773" s="50">
        <v>0</v>
      </c>
      <c r="G773" s="50">
        <f>G772*1.05</f>
        <v>3416.07</v>
      </c>
      <c r="H773" s="50">
        <v>0</v>
      </c>
      <c r="I773" s="87">
        <v>1</v>
      </c>
      <c r="J773" s="88"/>
      <c r="K773" s="88"/>
      <c r="L773" s="102" t="s">
        <v>185</v>
      </c>
    </row>
    <row r="774" spans="1:12" ht="12.75" customHeight="1" x14ac:dyDescent="0.25">
      <c r="A774" s="182"/>
      <c r="B774" s="185"/>
      <c r="C774" s="102">
        <v>2019</v>
      </c>
      <c r="D774" s="50">
        <f t="shared" si="341"/>
        <v>3586.8735000000001</v>
      </c>
      <c r="E774" s="50">
        <v>0</v>
      </c>
      <c r="F774" s="50">
        <v>0</v>
      </c>
      <c r="G774" s="50">
        <f t="shared" ref="G774:G777" si="342">G773*1.05</f>
        <v>3586.8735000000001</v>
      </c>
      <c r="H774" s="50">
        <v>0</v>
      </c>
      <c r="I774" s="87">
        <v>1</v>
      </c>
      <c r="J774" s="88"/>
      <c r="K774" s="88"/>
      <c r="L774" s="102" t="s">
        <v>185</v>
      </c>
    </row>
    <row r="775" spans="1:12" ht="12.75" customHeight="1" x14ac:dyDescent="0.25">
      <c r="A775" s="182"/>
      <c r="B775" s="185"/>
      <c r="C775" s="102">
        <v>2020</v>
      </c>
      <c r="D775" s="50">
        <f t="shared" si="341"/>
        <v>3766.2171750000002</v>
      </c>
      <c r="E775" s="50">
        <v>0</v>
      </c>
      <c r="F775" s="50">
        <v>0</v>
      </c>
      <c r="G775" s="50">
        <f t="shared" si="342"/>
        <v>3766.2171750000002</v>
      </c>
      <c r="H775" s="50">
        <v>0</v>
      </c>
      <c r="I775" s="87">
        <v>1</v>
      </c>
      <c r="J775" s="88"/>
      <c r="K775" s="88"/>
      <c r="L775" s="102" t="s">
        <v>185</v>
      </c>
    </row>
    <row r="776" spans="1:12" ht="12.75" customHeight="1" x14ac:dyDescent="0.25">
      <c r="A776" s="182"/>
      <c r="B776" s="185"/>
      <c r="C776" s="102">
        <v>2021</v>
      </c>
      <c r="D776" s="50">
        <f t="shared" si="341"/>
        <v>3954.5280337500003</v>
      </c>
      <c r="E776" s="50">
        <v>0</v>
      </c>
      <c r="F776" s="50">
        <v>0</v>
      </c>
      <c r="G776" s="50">
        <f t="shared" si="342"/>
        <v>3954.5280337500003</v>
      </c>
      <c r="H776" s="50">
        <v>0</v>
      </c>
      <c r="I776" s="87">
        <v>1</v>
      </c>
      <c r="J776" s="88"/>
      <c r="K776" s="88"/>
      <c r="L776" s="102" t="s">
        <v>185</v>
      </c>
    </row>
    <row r="777" spans="1:12" ht="12.75" customHeight="1" x14ac:dyDescent="0.25">
      <c r="A777" s="182"/>
      <c r="B777" s="185"/>
      <c r="C777" s="102">
        <v>2022</v>
      </c>
      <c r="D777" s="50">
        <f t="shared" si="341"/>
        <v>4152.2544354375004</v>
      </c>
      <c r="E777" s="50">
        <v>0</v>
      </c>
      <c r="F777" s="50">
        <v>0</v>
      </c>
      <c r="G777" s="50">
        <f t="shared" si="342"/>
        <v>4152.2544354375004</v>
      </c>
      <c r="H777" s="50">
        <v>0</v>
      </c>
      <c r="I777" s="87">
        <v>1</v>
      </c>
      <c r="J777" s="88"/>
      <c r="K777" s="88"/>
      <c r="L777" s="102" t="s">
        <v>185</v>
      </c>
    </row>
    <row r="778" spans="1:12" ht="12.75" customHeight="1" x14ac:dyDescent="0.25">
      <c r="A778" s="182"/>
      <c r="B778" s="185"/>
      <c r="C778" s="102" t="s">
        <v>8</v>
      </c>
      <c r="D778" s="50">
        <f t="shared" si="341"/>
        <v>33218.035483500003</v>
      </c>
      <c r="E778" s="50">
        <v>0</v>
      </c>
      <c r="F778" s="50">
        <v>0</v>
      </c>
      <c r="G778" s="50">
        <f>G777*8</f>
        <v>33218.035483500003</v>
      </c>
      <c r="H778" s="50">
        <v>0</v>
      </c>
      <c r="I778" s="87">
        <v>1</v>
      </c>
      <c r="J778" s="88"/>
      <c r="K778" s="88"/>
      <c r="L778" s="102" t="s">
        <v>185</v>
      </c>
    </row>
    <row r="779" spans="1:12" ht="14.25" customHeight="1" x14ac:dyDescent="0.25">
      <c r="A779" s="183"/>
      <c r="B779" s="186"/>
      <c r="C779" s="89" t="s">
        <v>21</v>
      </c>
      <c r="D779" s="55">
        <f>SUM(D772:D778)</f>
        <v>55347.378627687503</v>
      </c>
      <c r="E779" s="55">
        <f t="shared" ref="E779" si="343">SUM(E772:E778)</f>
        <v>0</v>
      </c>
      <c r="F779" s="55">
        <f t="shared" ref="F779:H779" si="344">SUM(F772:F778)</f>
        <v>0</v>
      </c>
      <c r="G779" s="55">
        <f t="shared" si="344"/>
        <v>55347.378627687503</v>
      </c>
      <c r="H779" s="55">
        <f t="shared" si="344"/>
        <v>0</v>
      </c>
      <c r="I779" s="90">
        <v>1</v>
      </c>
      <c r="J779" s="91"/>
      <c r="K779" s="91"/>
      <c r="L779" s="102" t="s">
        <v>185</v>
      </c>
    </row>
    <row r="780" spans="1:12" ht="12.75" customHeight="1" x14ac:dyDescent="0.25">
      <c r="A780" s="181" t="s">
        <v>171</v>
      </c>
      <c r="B780" s="184" t="s">
        <v>174</v>
      </c>
      <c r="C780" s="102">
        <v>2017</v>
      </c>
      <c r="D780" s="50">
        <f>SUM(E780:H780)</f>
        <v>300</v>
      </c>
      <c r="E780" s="50">
        <v>0</v>
      </c>
      <c r="F780" s="50">
        <v>0</v>
      </c>
      <c r="G780" s="50">
        <v>300</v>
      </c>
      <c r="H780" s="50">
        <v>0</v>
      </c>
      <c r="I780" s="87">
        <v>1</v>
      </c>
      <c r="J780" s="88"/>
      <c r="K780" s="88"/>
      <c r="L780" s="102" t="s">
        <v>143</v>
      </c>
    </row>
    <row r="781" spans="1:12" ht="12.75" customHeight="1" x14ac:dyDescent="0.25">
      <c r="A781" s="182"/>
      <c r="B781" s="185"/>
      <c r="C781" s="102">
        <v>2018</v>
      </c>
      <c r="D781" s="50">
        <f t="shared" ref="D781:D786" si="345">SUM(E781:H781)</f>
        <v>300</v>
      </c>
      <c r="E781" s="50">
        <v>0</v>
      </c>
      <c r="F781" s="50">
        <v>0</v>
      </c>
      <c r="G781" s="50">
        <v>300</v>
      </c>
      <c r="H781" s="50">
        <v>0</v>
      </c>
      <c r="I781" s="87">
        <v>1</v>
      </c>
      <c r="J781" s="88"/>
      <c r="K781" s="88"/>
      <c r="L781" s="102" t="s">
        <v>143</v>
      </c>
    </row>
    <row r="782" spans="1:12" ht="12.75" customHeight="1" x14ac:dyDescent="0.25">
      <c r="A782" s="182"/>
      <c r="B782" s="185"/>
      <c r="C782" s="102">
        <v>2019</v>
      </c>
      <c r="D782" s="50">
        <f t="shared" si="345"/>
        <v>300</v>
      </c>
      <c r="E782" s="50">
        <v>0</v>
      </c>
      <c r="F782" s="50">
        <v>0</v>
      </c>
      <c r="G782" s="50">
        <v>300</v>
      </c>
      <c r="H782" s="50">
        <v>0</v>
      </c>
      <c r="I782" s="87">
        <v>1</v>
      </c>
      <c r="J782" s="88"/>
      <c r="K782" s="88"/>
      <c r="L782" s="102" t="s">
        <v>143</v>
      </c>
    </row>
    <row r="783" spans="1:12" ht="12.75" customHeight="1" x14ac:dyDescent="0.25">
      <c r="A783" s="182"/>
      <c r="B783" s="185"/>
      <c r="C783" s="102">
        <v>2020</v>
      </c>
      <c r="D783" s="50">
        <f t="shared" si="345"/>
        <v>300</v>
      </c>
      <c r="E783" s="50">
        <v>0</v>
      </c>
      <c r="F783" s="50">
        <v>0</v>
      </c>
      <c r="G783" s="50">
        <v>300</v>
      </c>
      <c r="H783" s="50">
        <v>0</v>
      </c>
      <c r="I783" s="87">
        <v>1</v>
      </c>
      <c r="J783" s="88"/>
      <c r="K783" s="88"/>
      <c r="L783" s="102" t="s">
        <v>143</v>
      </c>
    </row>
    <row r="784" spans="1:12" ht="12.75" customHeight="1" x14ac:dyDescent="0.25">
      <c r="A784" s="182"/>
      <c r="B784" s="185"/>
      <c r="C784" s="102">
        <v>2021</v>
      </c>
      <c r="D784" s="50">
        <f t="shared" si="345"/>
        <v>300</v>
      </c>
      <c r="E784" s="50">
        <v>0</v>
      </c>
      <c r="F784" s="50">
        <v>0</v>
      </c>
      <c r="G784" s="50">
        <v>300</v>
      </c>
      <c r="H784" s="50">
        <v>0</v>
      </c>
      <c r="I784" s="87">
        <v>1</v>
      </c>
      <c r="J784" s="88"/>
      <c r="K784" s="88"/>
      <c r="L784" s="102" t="s">
        <v>143</v>
      </c>
    </row>
    <row r="785" spans="1:12" ht="12.75" customHeight="1" x14ac:dyDescent="0.25">
      <c r="A785" s="182"/>
      <c r="B785" s="185"/>
      <c r="C785" s="102">
        <v>2022</v>
      </c>
      <c r="D785" s="50">
        <f t="shared" si="345"/>
        <v>300</v>
      </c>
      <c r="E785" s="50">
        <v>0</v>
      </c>
      <c r="F785" s="50">
        <v>0</v>
      </c>
      <c r="G785" s="50">
        <v>300</v>
      </c>
      <c r="H785" s="50">
        <v>0</v>
      </c>
      <c r="I785" s="87">
        <v>1</v>
      </c>
      <c r="J785" s="88"/>
      <c r="K785" s="88"/>
      <c r="L785" s="102" t="s">
        <v>143</v>
      </c>
    </row>
    <row r="786" spans="1:12" ht="12.75" customHeight="1" x14ac:dyDescent="0.25">
      <c r="A786" s="182"/>
      <c r="B786" s="185"/>
      <c r="C786" s="102" t="s">
        <v>8</v>
      </c>
      <c r="D786" s="50">
        <f t="shared" si="345"/>
        <v>2400</v>
      </c>
      <c r="E786" s="50">
        <v>0</v>
      </c>
      <c r="F786" s="50">
        <v>0</v>
      </c>
      <c r="G786" s="50">
        <f>G785*8</f>
        <v>2400</v>
      </c>
      <c r="H786" s="50">
        <v>0</v>
      </c>
      <c r="I786" s="87">
        <v>1</v>
      </c>
      <c r="J786" s="88"/>
      <c r="K786" s="88"/>
      <c r="L786" s="102" t="s">
        <v>143</v>
      </c>
    </row>
    <row r="787" spans="1:12" ht="14.25" customHeight="1" x14ac:dyDescent="0.25">
      <c r="A787" s="183"/>
      <c r="B787" s="186"/>
      <c r="C787" s="89" t="s">
        <v>21</v>
      </c>
      <c r="D787" s="55">
        <f>SUM(D780:D786)</f>
        <v>4200</v>
      </c>
      <c r="E787" s="55">
        <f t="shared" ref="E787" si="346">SUM(E780:E786)</f>
        <v>0</v>
      </c>
      <c r="F787" s="55">
        <f t="shared" ref="F787:H787" si="347">SUM(F780:F786)</f>
        <v>0</v>
      </c>
      <c r="G787" s="55">
        <f t="shared" si="347"/>
        <v>4200</v>
      </c>
      <c r="H787" s="55">
        <f t="shared" si="347"/>
        <v>0</v>
      </c>
      <c r="I787" s="90">
        <v>1</v>
      </c>
      <c r="J787" s="91"/>
      <c r="K787" s="91"/>
      <c r="L787" s="102" t="s">
        <v>143</v>
      </c>
    </row>
    <row r="788" spans="1:12" ht="12.75" customHeight="1" x14ac:dyDescent="0.25">
      <c r="A788" s="181" t="s">
        <v>172</v>
      </c>
      <c r="B788" s="184" t="s">
        <v>175</v>
      </c>
      <c r="C788" s="102">
        <v>2017</v>
      </c>
      <c r="D788" s="50">
        <f>SUM(E788:H788)</f>
        <v>703.3</v>
      </c>
      <c r="E788" s="50">
        <v>0</v>
      </c>
      <c r="F788" s="50">
        <v>0</v>
      </c>
      <c r="G788" s="50">
        <v>703.3</v>
      </c>
      <c r="H788" s="50">
        <v>0</v>
      </c>
      <c r="I788" s="87">
        <v>1</v>
      </c>
      <c r="J788" s="88"/>
      <c r="K788" s="88"/>
      <c r="L788" s="102" t="s">
        <v>143</v>
      </c>
    </row>
    <row r="789" spans="1:12" ht="12.75" customHeight="1" x14ac:dyDescent="0.25">
      <c r="A789" s="182"/>
      <c r="B789" s="185"/>
      <c r="C789" s="102">
        <v>2018</v>
      </c>
      <c r="D789" s="50">
        <f t="shared" ref="D789:D794" si="348">SUM(E789:H789)</f>
        <v>703.3</v>
      </c>
      <c r="E789" s="50">
        <v>0</v>
      </c>
      <c r="F789" s="50">
        <v>0</v>
      </c>
      <c r="G789" s="50">
        <v>703.3</v>
      </c>
      <c r="H789" s="50">
        <v>0</v>
      </c>
      <c r="I789" s="87">
        <v>1</v>
      </c>
      <c r="J789" s="88"/>
      <c r="K789" s="88"/>
      <c r="L789" s="102" t="s">
        <v>143</v>
      </c>
    </row>
    <row r="790" spans="1:12" ht="12.75" customHeight="1" x14ac:dyDescent="0.25">
      <c r="A790" s="182"/>
      <c r="B790" s="185"/>
      <c r="C790" s="102">
        <v>2019</v>
      </c>
      <c r="D790" s="50">
        <f t="shared" si="348"/>
        <v>703.3</v>
      </c>
      <c r="E790" s="50">
        <v>0</v>
      </c>
      <c r="F790" s="50">
        <v>0</v>
      </c>
      <c r="G790" s="50">
        <v>703.3</v>
      </c>
      <c r="H790" s="50">
        <v>0</v>
      </c>
      <c r="I790" s="87">
        <v>1</v>
      </c>
      <c r="J790" s="88"/>
      <c r="K790" s="88"/>
      <c r="L790" s="102" t="s">
        <v>143</v>
      </c>
    </row>
    <row r="791" spans="1:12" ht="12.75" customHeight="1" x14ac:dyDescent="0.25">
      <c r="A791" s="182"/>
      <c r="B791" s="185"/>
      <c r="C791" s="102">
        <v>2020</v>
      </c>
      <c r="D791" s="50">
        <f t="shared" si="348"/>
        <v>703.3</v>
      </c>
      <c r="E791" s="50">
        <v>0</v>
      </c>
      <c r="F791" s="50">
        <v>0</v>
      </c>
      <c r="G791" s="50">
        <v>703.3</v>
      </c>
      <c r="H791" s="50">
        <v>0</v>
      </c>
      <c r="I791" s="87">
        <v>1</v>
      </c>
      <c r="J791" s="88"/>
      <c r="K791" s="88"/>
      <c r="L791" s="102" t="s">
        <v>143</v>
      </c>
    </row>
    <row r="792" spans="1:12" ht="12.75" customHeight="1" x14ac:dyDescent="0.25">
      <c r="A792" s="182"/>
      <c r="B792" s="185"/>
      <c r="C792" s="102">
        <v>2021</v>
      </c>
      <c r="D792" s="50">
        <f t="shared" si="348"/>
        <v>703.3</v>
      </c>
      <c r="E792" s="50">
        <v>0</v>
      </c>
      <c r="F792" s="50">
        <v>0</v>
      </c>
      <c r="G792" s="50">
        <v>703.3</v>
      </c>
      <c r="H792" s="50">
        <v>0</v>
      </c>
      <c r="I792" s="87">
        <v>1</v>
      </c>
      <c r="J792" s="88"/>
      <c r="K792" s="88"/>
      <c r="L792" s="102" t="s">
        <v>143</v>
      </c>
    </row>
    <row r="793" spans="1:12" ht="12.75" customHeight="1" x14ac:dyDescent="0.25">
      <c r="A793" s="182"/>
      <c r="B793" s="185"/>
      <c r="C793" s="102">
        <v>2022</v>
      </c>
      <c r="D793" s="50">
        <f t="shared" si="348"/>
        <v>703.3</v>
      </c>
      <c r="E793" s="50">
        <v>0</v>
      </c>
      <c r="F793" s="50">
        <v>0</v>
      </c>
      <c r="G793" s="50">
        <v>703.3</v>
      </c>
      <c r="H793" s="50">
        <v>0</v>
      </c>
      <c r="I793" s="87">
        <v>1</v>
      </c>
      <c r="J793" s="88"/>
      <c r="K793" s="88"/>
      <c r="L793" s="102" t="s">
        <v>143</v>
      </c>
    </row>
    <row r="794" spans="1:12" ht="12.75" customHeight="1" x14ac:dyDescent="0.25">
      <c r="A794" s="182"/>
      <c r="B794" s="185"/>
      <c r="C794" s="102" t="s">
        <v>8</v>
      </c>
      <c r="D794" s="50">
        <f t="shared" si="348"/>
        <v>5626.4</v>
      </c>
      <c r="E794" s="50">
        <v>0</v>
      </c>
      <c r="F794" s="50">
        <v>0</v>
      </c>
      <c r="G794" s="50">
        <f>G793*8</f>
        <v>5626.4</v>
      </c>
      <c r="H794" s="50">
        <v>0</v>
      </c>
      <c r="I794" s="87">
        <v>1</v>
      </c>
      <c r="J794" s="88"/>
      <c r="K794" s="88"/>
      <c r="L794" s="102" t="s">
        <v>143</v>
      </c>
    </row>
    <row r="795" spans="1:12" ht="14.25" customHeight="1" x14ac:dyDescent="0.25">
      <c r="A795" s="183"/>
      <c r="B795" s="186"/>
      <c r="C795" s="89" t="s">
        <v>21</v>
      </c>
      <c r="D795" s="55">
        <f>SUM(D788:D794)</f>
        <v>9846.2000000000007</v>
      </c>
      <c r="E795" s="55">
        <f t="shared" ref="E795" si="349">SUM(E788:E794)</f>
        <v>0</v>
      </c>
      <c r="F795" s="55">
        <f t="shared" ref="F795:H795" si="350">SUM(F788:F794)</f>
        <v>0</v>
      </c>
      <c r="G795" s="55">
        <f t="shared" si="350"/>
        <v>9846.2000000000007</v>
      </c>
      <c r="H795" s="55">
        <f t="shared" si="350"/>
        <v>0</v>
      </c>
      <c r="I795" s="90">
        <v>1</v>
      </c>
      <c r="J795" s="91"/>
      <c r="K795" s="91"/>
      <c r="L795" s="102" t="s">
        <v>143</v>
      </c>
    </row>
    <row r="796" spans="1:12" ht="12.75" customHeight="1" x14ac:dyDescent="0.25">
      <c r="A796" s="181" t="s">
        <v>173</v>
      </c>
      <c r="B796" s="184" t="s">
        <v>243</v>
      </c>
      <c r="C796" s="102">
        <v>2017</v>
      </c>
      <c r="D796" s="50">
        <f>SUM(E796:H796)</f>
        <v>3253.4</v>
      </c>
      <c r="E796" s="50">
        <v>0</v>
      </c>
      <c r="F796" s="50">
        <v>0</v>
      </c>
      <c r="G796" s="50">
        <v>3253.4</v>
      </c>
      <c r="H796" s="50">
        <v>0</v>
      </c>
      <c r="I796" s="87">
        <v>1</v>
      </c>
      <c r="J796" s="88"/>
      <c r="K796" s="88"/>
      <c r="L796" s="105" t="s">
        <v>244</v>
      </c>
    </row>
    <row r="797" spans="1:12" ht="12.75" customHeight="1" x14ac:dyDescent="0.25">
      <c r="A797" s="182"/>
      <c r="B797" s="185"/>
      <c r="C797" s="102">
        <v>2018</v>
      </c>
      <c r="D797" s="50">
        <f t="shared" ref="D797:D802" si="351">SUM(E797:H797)</f>
        <v>3253.4</v>
      </c>
      <c r="E797" s="50">
        <v>0</v>
      </c>
      <c r="F797" s="50">
        <v>0</v>
      </c>
      <c r="G797" s="50">
        <v>3253.4</v>
      </c>
      <c r="H797" s="50">
        <v>0</v>
      </c>
      <c r="I797" s="87">
        <v>1</v>
      </c>
      <c r="J797" s="88"/>
      <c r="K797" s="88"/>
      <c r="L797" s="105" t="s">
        <v>244</v>
      </c>
    </row>
    <row r="798" spans="1:12" ht="12.75" customHeight="1" x14ac:dyDescent="0.25">
      <c r="A798" s="182"/>
      <c r="B798" s="185"/>
      <c r="C798" s="102">
        <v>2019</v>
      </c>
      <c r="D798" s="50">
        <f t="shared" si="351"/>
        <v>3253.4</v>
      </c>
      <c r="E798" s="50">
        <v>0</v>
      </c>
      <c r="F798" s="50">
        <v>0</v>
      </c>
      <c r="G798" s="50">
        <v>3253.4</v>
      </c>
      <c r="H798" s="50">
        <v>0</v>
      </c>
      <c r="I798" s="87">
        <v>1</v>
      </c>
      <c r="J798" s="88"/>
      <c r="K798" s="88"/>
      <c r="L798" s="105" t="s">
        <v>244</v>
      </c>
    </row>
    <row r="799" spans="1:12" ht="12.75" customHeight="1" x14ac:dyDescent="0.25">
      <c r="A799" s="182"/>
      <c r="B799" s="185"/>
      <c r="C799" s="102">
        <v>2020</v>
      </c>
      <c r="D799" s="50">
        <f t="shared" si="351"/>
        <v>3253.4</v>
      </c>
      <c r="E799" s="50">
        <v>0</v>
      </c>
      <c r="F799" s="50">
        <v>0</v>
      </c>
      <c r="G799" s="50">
        <v>3253.4</v>
      </c>
      <c r="H799" s="50">
        <v>0</v>
      </c>
      <c r="I799" s="87">
        <v>1</v>
      </c>
      <c r="J799" s="88"/>
      <c r="K799" s="88"/>
      <c r="L799" s="105" t="s">
        <v>244</v>
      </c>
    </row>
    <row r="800" spans="1:12" ht="12.75" customHeight="1" x14ac:dyDescent="0.25">
      <c r="A800" s="182"/>
      <c r="B800" s="185"/>
      <c r="C800" s="102">
        <v>2021</v>
      </c>
      <c r="D800" s="50">
        <f t="shared" si="351"/>
        <v>3253.4</v>
      </c>
      <c r="E800" s="50">
        <v>0</v>
      </c>
      <c r="F800" s="50">
        <v>0</v>
      </c>
      <c r="G800" s="50">
        <v>3253.4</v>
      </c>
      <c r="H800" s="50">
        <v>0</v>
      </c>
      <c r="I800" s="87">
        <v>1</v>
      </c>
      <c r="J800" s="88"/>
      <c r="K800" s="88"/>
      <c r="L800" s="105" t="s">
        <v>244</v>
      </c>
    </row>
    <row r="801" spans="1:12" ht="12.75" customHeight="1" x14ac:dyDescent="0.25">
      <c r="A801" s="182"/>
      <c r="B801" s="185"/>
      <c r="C801" s="102">
        <v>2022</v>
      </c>
      <c r="D801" s="50">
        <f t="shared" si="351"/>
        <v>3253.4</v>
      </c>
      <c r="E801" s="50">
        <v>0</v>
      </c>
      <c r="F801" s="50">
        <v>0</v>
      </c>
      <c r="G801" s="50">
        <v>3253.4</v>
      </c>
      <c r="H801" s="50">
        <v>0</v>
      </c>
      <c r="I801" s="87">
        <v>1</v>
      </c>
      <c r="J801" s="88"/>
      <c r="K801" s="88"/>
      <c r="L801" s="105" t="s">
        <v>244</v>
      </c>
    </row>
    <row r="802" spans="1:12" ht="12.75" customHeight="1" x14ac:dyDescent="0.25">
      <c r="A802" s="182"/>
      <c r="B802" s="185"/>
      <c r="C802" s="102" t="s">
        <v>8</v>
      </c>
      <c r="D802" s="50">
        <f t="shared" si="351"/>
        <v>26027.200000000001</v>
      </c>
      <c r="E802" s="50">
        <v>0</v>
      </c>
      <c r="F802" s="50">
        <v>0</v>
      </c>
      <c r="G802" s="50">
        <f>G801*8</f>
        <v>26027.200000000001</v>
      </c>
      <c r="H802" s="50">
        <v>0</v>
      </c>
      <c r="I802" s="87">
        <v>1</v>
      </c>
      <c r="J802" s="88"/>
      <c r="K802" s="88"/>
      <c r="L802" s="105" t="s">
        <v>244</v>
      </c>
    </row>
    <row r="803" spans="1:12" ht="14.25" customHeight="1" x14ac:dyDescent="0.25">
      <c r="A803" s="183"/>
      <c r="B803" s="186"/>
      <c r="C803" s="89" t="s">
        <v>21</v>
      </c>
      <c r="D803" s="55">
        <f>SUM(D796:D802)</f>
        <v>45547.600000000006</v>
      </c>
      <c r="E803" s="55">
        <f t="shared" ref="E803" si="352">SUM(E796:E802)</f>
        <v>0</v>
      </c>
      <c r="F803" s="55">
        <f t="shared" ref="F803:H803" si="353">SUM(F796:F802)</f>
        <v>0</v>
      </c>
      <c r="G803" s="55">
        <f t="shared" si="353"/>
        <v>45547.600000000006</v>
      </c>
      <c r="H803" s="55">
        <f t="shared" si="353"/>
        <v>0</v>
      </c>
      <c r="I803" s="90">
        <v>1</v>
      </c>
      <c r="J803" s="91"/>
      <c r="K803" s="91"/>
      <c r="L803" s="105" t="s">
        <v>244</v>
      </c>
    </row>
    <row r="804" spans="1:12" ht="12.75" customHeight="1" x14ac:dyDescent="0.25">
      <c r="A804" s="181" t="s">
        <v>173</v>
      </c>
      <c r="B804" s="184" t="s">
        <v>176</v>
      </c>
      <c r="C804" s="102">
        <v>2017</v>
      </c>
      <c r="D804" s="50">
        <f>SUM(E804:H804)</f>
        <v>0</v>
      </c>
      <c r="E804" s="50">
        <v>0</v>
      </c>
      <c r="F804" s="50">
        <v>0</v>
      </c>
      <c r="G804" s="50">
        <v>0</v>
      </c>
      <c r="H804" s="50">
        <v>0</v>
      </c>
      <c r="I804" s="87">
        <v>1</v>
      </c>
      <c r="J804" s="88"/>
      <c r="K804" s="88"/>
      <c r="L804" s="102" t="s">
        <v>184</v>
      </c>
    </row>
    <row r="805" spans="1:12" ht="12.75" customHeight="1" x14ac:dyDescent="0.25">
      <c r="A805" s="182"/>
      <c r="B805" s="185"/>
      <c r="C805" s="102">
        <v>2018</v>
      </c>
      <c r="D805" s="50">
        <f t="shared" ref="D805:D810" si="354">SUM(E805:H805)</f>
        <v>4000</v>
      </c>
      <c r="E805" s="50">
        <v>0</v>
      </c>
      <c r="F805" s="50">
        <v>0</v>
      </c>
      <c r="G805" s="50">
        <v>4000</v>
      </c>
      <c r="H805" s="50">
        <v>0</v>
      </c>
      <c r="I805" s="87">
        <v>1</v>
      </c>
      <c r="J805" s="88"/>
      <c r="K805" s="88"/>
      <c r="L805" s="102" t="s">
        <v>184</v>
      </c>
    </row>
    <row r="806" spans="1:12" ht="12.75" customHeight="1" x14ac:dyDescent="0.25">
      <c r="A806" s="182"/>
      <c r="B806" s="185"/>
      <c r="C806" s="102">
        <v>2019</v>
      </c>
      <c r="D806" s="50">
        <f t="shared" si="354"/>
        <v>4500</v>
      </c>
      <c r="E806" s="50">
        <v>0</v>
      </c>
      <c r="F806" s="50">
        <v>0</v>
      </c>
      <c r="G806" s="50">
        <v>4500</v>
      </c>
      <c r="H806" s="50">
        <v>0</v>
      </c>
      <c r="I806" s="87">
        <v>1</v>
      </c>
      <c r="J806" s="88"/>
      <c r="K806" s="88"/>
      <c r="L806" s="102" t="s">
        <v>184</v>
      </c>
    </row>
    <row r="807" spans="1:12" ht="12.75" customHeight="1" x14ac:dyDescent="0.25">
      <c r="A807" s="182"/>
      <c r="B807" s="185"/>
      <c r="C807" s="102">
        <v>2020</v>
      </c>
      <c r="D807" s="50">
        <f t="shared" si="354"/>
        <v>0</v>
      </c>
      <c r="E807" s="50">
        <v>0</v>
      </c>
      <c r="F807" s="50">
        <v>0</v>
      </c>
      <c r="G807" s="50">
        <v>0</v>
      </c>
      <c r="H807" s="50">
        <v>0</v>
      </c>
      <c r="I807" s="87">
        <v>1</v>
      </c>
      <c r="J807" s="88"/>
      <c r="K807" s="88"/>
      <c r="L807" s="102" t="s">
        <v>184</v>
      </c>
    </row>
    <row r="808" spans="1:12" ht="12.75" customHeight="1" x14ac:dyDescent="0.25">
      <c r="A808" s="182"/>
      <c r="B808" s="185"/>
      <c r="C808" s="102">
        <v>2021</v>
      </c>
      <c r="D808" s="50">
        <f t="shared" si="354"/>
        <v>0</v>
      </c>
      <c r="E808" s="50">
        <v>0</v>
      </c>
      <c r="F808" s="50">
        <v>0</v>
      </c>
      <c r="G808" s="50">
        <v>0</v>
      </c>
      <c r="H808" s="50">
        <v>0</v>
      </c>
      <c r="I808" s="87">
        <v>1</v>
      </c>
      <c r="J808" s="88"/>
      <c r="K808" s="88"/>
      <c r="L808" s="102" t="s">
        <v>184</v>
      </c>
    </row>
    <row r="809" spans="1:12" ht="12.75" customHeight="1" x14ac:dyDescent="0.25">
      <c r="A809" s="182"/>
      <c r="B809" s="185"/>
      <c r="C809" s="102">
        <v>2022</v>
      </c>
      <c r="D809" s="50">
        <f t="shared" si="354"/>
        <v>0</v>
      </c>
      <c r="E809" s="50">
        <v>0</v>
      </c>
      <c r="F809" s="50">
        <v>0</v>
      </c>
      <c r="G809" s="50">
        <v>0</v>
      </c>
      <c r="H809" s="50">
        <v>0</v>
      </c>
      <c r="I809" s="87">
        <v>1</v>
      </c>
      <c r="J809" s="88"/>
      <c r="K809" s="88"/>
      <c r="L809" s="102" t="s">
        <v>184</v>
      </c>
    </row>
    <row r="810" spans="1:12" ht="12.75" customHeight="1" x14ac:dyDescent="0.25">
      <c r="A810" s="182"/>
      <c r="B810" s="185"/>
      <c r="C810" s="102" t="s">
        <v>8</v>
      </c>
      <c r="D810" s="50">
        <f t="shared" si="354"/>
        <v>17850</v>
      </c>
      <c r="E810" s="50">
        <v>0</v>
      </c>
      <c r="F810" s="50">
        <v>0</v>
      </c>
      <c r="G810" s="50">
        <f>(G805*2+G806*2)*1.05</f>
        <v>17850</v>
      </c>
      <c r="H810" s="50">
        <v>0</v>
      </c>
      <c r="I810" s="87">
        <v>1</v>
      </c>
      <c r="J810" s="88"/>
      <c r="K810" s="88"/>
      <c r="L810" s="102" t="s">
        <v>184</v>
      </c>
    </row>
    <row r="811" spans="1:12" ht="14.25" customHeight="1" x14ac:dyDescent="0.25">
      <c r="A811" s="183"/>
      <c r="B811" s="186"/>
      <c r="C811" s="89" t="s">
        <v>21</v>
      </c>
      <c r="D811" s="55">
        <f>SUM(D804:D810)</f>
        <v>26350</v>
      </c>
      <c r="E811" s="55">
        <f t="shared" ref="E811" si="355">SUM(E804:E810)</f>
        <v>0</v>
      </c>
      <c r="F811" s="55">
        <f t="shared" ref="F811:H811" si="356">SUM(F804:F810)</f>
        <v>0</v>
      </c>
      <c r="G811" s="55">
        <f t="shared" si="356"/>
        <v>26350</v>
      </c>
      <c r="H811" s="55">
        <f t="shared" si="356"/>
        <v>0</v>
      </c>
      <c r="I811" s="90">
        <v>1</v>
      </c>
      <c r="J811" s="91"/>
      <c r="K811" s="91"/>
      <c r="L811" s="102" t="s">
        <v>184</v>
      </c>
    </row>
    <row r="812" spans="1:12" ht="12.75" customHeight="1" x14ac:dyDescent="0.25">
      <c r="A812" s="187" t="s">
        <v>177</v>
      </c>
      <c r="B812" s="188" t="s">
        <v>258</v>
      </c>
      <c r="C812" s="76">
        <v>2017</v>
      </c>
      <c r="D812" s="25">
        <f t="shared" ref="D812:D818" si="357">SUM(E812:H812)</f>
        <v>363</v>
      </c>
      <c r="E812" s="25">
        <f t="shared" ref="E812:H818" si="358">E820+E828+E836+E844</f>
        <v>0</v>
      </c>
      <c r="F812" s="25">
        <f t="shared" si="358"/>
        <v>0</v>
      </c>
      <c r="G812" s="25">
        <f t="shared" si="358"/>
        <v>0</v>
      </c>
      <c r="H812" s="25">
        <f t="shared" si="358"/>
        <v>363</v>
      </c>
      <c r="I812" s="4"/>
      <c r="J812" s="25">
        <f t="shared" ref="J812:K819" si="359">J820+J828+J836+J844+J852+J860+J868</f>
        <v>0</v>
      </c>
      <c r="K812" s="95">
        <f t="shared" si="359"/>
        <v>20</v>
      </c>
      <c r="L812" s="41" t="s">
        <v>236</v>
      </c>
    </row>
    <row r="813" spans="1:12" ht="12.75" customHeight="1" x14ac:dyDescent="0.25">
      <c r="A813" s="187"/>
      <c r="B813" s="189"/>
      <c r="C813" s="76">
        <v>2018</v>
      </c>
      <c r="D813" s="25">
        <f t="shared" si="357"/>
        <v>547</v>
      </c>
      <c r="E813" s="25">
        <f t="shared" si="358"/>
        <v>0</v>
      </c>
      <c r="F813" s="25">
        <f t="shared" si="358"/>
        <v>0</v>
      </c>
      <c r="G813" s="25">
        <f t="shared" si="358"/>
        <v>0</v>
      </c>
      <c r="H813" s="25">
        <f t="shared" si="358"/>
        <v>547</v>
      </c>
      <c r="I813" s="4"/>
      <c r="J813" s="25">
        <f t="shared" si="359"/>
        <v>390</v>
      </c>
      <c r="K813" s="95">
        <f t="shared" si="359"/>
        <v>52</v>
      </c>
      <c r="L813" s="41" t="s">
        <v>236</v>
      </c>
    </row>
    <row r="814" spans="1:12" ht="12.75" customHeight="1" x14ac:dyDescent="0.25">
      <c r="A814" s="187"/>
      <c r="B814" s="189"/>
      <c r="C814" s="76">
        <v>2019</v>
      </c>
      <c r="D814" s="25">
        <f t="shared" si="357"/>
        <v>577</v>
      </c>
      <c r="E814" s="25">
        <f t="shared" si="358"/>
        <v>0</v>
      </c>
      <c r="F814" s="25">
        <f t="shared" si="358"/>
        <v>0</v>
      </c>
      <c r="G814" s="25">
        <f t="shared" si="358"/>
        <v>0</v>
      </c>
      <c r="H814" s="25">
        <f t="shared" si="358"/>
        <v>577</v>
      </c>
      <c r="I814" s="4"/>
      <c r="J814" s="25">
        <f t="shared" si="359"/>
        <v>0</v>
      </c>
      <c r="K814" s="95">
        <f t="shared" si="359"/>
        <v>225</v>
      </c>
      <c r="L814" s="41" t="s">
        <v>236</v>
      </c>
    </row>
    <row r="815" spans="1:12" ht="12.75" customHeight="1" x14ac:dyDescent="0.25">
      <c r="A815" s="187"/>
      <c r="B815" s="189"/>
      <c r="C815" s="76">
        <v>2020</v>
      </c>
      <c r="D815" s="25">
        <f t="shared" si="357"/>
        <v>631.29999999999995</v>
      </c>
      <c r="E815" s="25">
        <f t="shared" si="358"/>
        <v>0</v>
      </c>
      <c r="F815" s="25">
        <f t="shared" si="358"/>
        <v>0</v>
      </c>
      <c r="G815" s="25">
        <f t="shared" si="358"/>
        <v>0</v>
      </c>
      <c r="H815" s="25">
        <f t="shared" si="358"/>
        <v>631.29999999999995</v>
      </c>
      <c r="I815" s="4"/>
      <c r="J815" s="25">
        <f t="shared" si="359"/>
        <v>774.56</v>
      </c>
      <c r="K815" s="95">
        <f t="shared" si="359"/>
        <v>558</v>
      </c>
      <c r="L815" s="41" t="s">
        <v>236</v>
      </c>
    </row>
    <row r="816" spans="1:12" ht="12.75" customHeight="1" x14ac:dyDescent="0.25">
      <c r="A816" s="187"/>
      <c r="B816" s="189"/>
      <c r="C816" s="76">
        <v>2021</v>
      </c>
      <c r="D816" s="25">
        <f t="shared" si="357"/>
        <v>13</v>
      </c>
      <c r="E816" s="25">
        <f t="shared" si="358"/>
        <v>0</v>
      </c>
      <c r="F816" s="25">
        <f t="shared" si="358"/>
        <v>0</v>
      </c>
      <c r="G816" s="25">
        <f t="shared" si="358"/>
        <v>0</v>
      </c>
      <c r="H816" s="25">
        <f t="shared" si="358"/>
        <v>13</v>
      </c>
      <c r="I816" s="4"/>
      <c r="J816" s="25">
        <f t="shared" si="359"/>
        <v>0</v>
      </c>
      <c r="K816" s="95">
        <f t="shared" si="359"/>
        <v>70</v>
      </c>
      <c r="L816" s="41" t="s">
        <v>236</v>
      </c>
    </row>
    <row r="817" spans="1:12" ht="12.75" customHeight="1" x14ac:dyDescent="0.25">
      <c r="A817" s="187"/>
      <c r="B817" s="189"/>
      <c r="C817" s="76">
        <v>2022</v>
      </c>
      <c r="D817" s="25">
        <f t="shared" si="357"/>
        <v>0</v>
      </c>
      <c r="E817" s="25">
        <f t="shared" si="358"/>
        <v>0</v>
      </c>
      <c r="F817" s="25">
        <f t="shared" si="358"/>
        <v>0</v>
      </c>
      <c r="G817" s="25">
        <f t="shared" si="358"/>
        <v>0</v>
      </c>
      <c r="H817" s="25">
        <f t="shared" si="358"/>
        <v>0</v>
      </c>
      <c r="I817" s="4"/>
      <c r="J817" s="25">
        <f t="shared" si="359"/>
        <v>0</v>
      </c>
      <c r="K817" s="95">
        <f t="shared" si="359"/>
        <v>100</v>
      </c>
      <c r="L817" s="41" t="s">
        <v>236</v>
      </c>
    </row>
    <row r="818" spans="1:12" ht="12.75" customHeight="1" x14ac:dyDescent="0.25">
      <c r="A818" s="187"/>
      <c r="B818" s="189"/>
      <c r="C818" s="76" t="s">
        <v>8</v>
      </c>
      <c r="D818" s="25">
        <f t="shared" si="357"/>
        <v>0</v>
      </c>
      <c r="E818" s="25">
        <f t="shared" si="358"/>
        <v>0</v>
      </c>
      <c r="F818" s="25">
        <f t="shared" si="358"/>
        <v>0</v>
      </c>
      <c r="G818" s="25">
        <f t="shared" si="358"/>
        <v>0</v>
      </c>
      <c r="H818" s="25">
        <f t="shared" si="358"/>
        <v>0</v>
      </c>
      <c r="I818" s="4"/>
      <c r="J818" s="25">
        <f t="shared" si="359"/>
        <v>0</v>
      </c>
      <c r="K818" s="95">
        <f t="shared" si="359"/>
        <v>0</v>
      </c>
      <c r="L818" s="41" t="s">
        <v>236</v>
      </c>
    </row>
    <row r="819" spans="1:12" ht="14.25" customHeight="1" x14ac:dyDescent="0.25">
      <c r="A819" s="187"/>
      <c r="B819" s="190"/>
      <c r="C819" s="10" t="s">
        <v>21</v>
      </c>
      <c r="D819" s="26">
        <f>SUM(D812:D818)</f>
        <v>2131.3000000000002</v>
      </c>
      <c r="E819" s="26">
        <f>SUM(E812:E818)</f>
        <v>0</v>
      </c>
      <c r="F819" s="26">
        <f>SUM(F812:F818)</f>
        <v>0</v>
      </c>
      <c r="G819" s="26">
        <f>SUM(G812:G818)</f>
        <v>0</v>
      </c>
      <c r="H819" s="26">
        <f>SUM(H812:H818)</f>
        <v>2131.3000000000002</v>
      </c>
      <c r="I819" s="11"/>
      <c r="J819" s="96">
        <f t="shared" si="359"/>
        <v>1164.56</v>
      </c>
      <c r="K819" s="97">
        <f t="shared" si="359"/>
        <v>1025</v>
      </c>
      <c r="L819" s="98" t="s">
        <v>236</v>
      </c>
    </row>
    <row r="820" spans="1:12" ht="12.75" customHeight="1" x14ac:dyDescent="0.25">
      <c r="A820" s="181" t="s">
        <v>178</v>
      </c>
      <c r="B820" s="184" t="s">
        <v>223</v>
      </c>
      <c r="C820" s="93">
        <v>2017</v>
      </c>
      <c r="D820" s="50">
        <f t="shared" ref="D820:D826" si="360">SUM(E820:H820)</f>
        <v>250</v>
      </c>
      <c r="E820" s="50">
        <v>0</v>
      </c>
      <c r="F820" s="50">
        <v>0</v>
      </c>
      <c r="G820" s="50">
        <v>0</v>
      </c>
      <c r="H820" s="50">
        <v>250</v>
      </c>
      <c r="I820" s="87"/>
      <c r="J820" s="50">
        <v>0</v>
      </c>
      <c r="K820" s="94">
        <v>0</v>
      </c>
      <c r="L820" s="178" t="s">
        <v>228</v>
      </c>
    </row>
    <row r="821" spans="1:12" ht="12.75" customHeight="1" x14ac:dyDescent="0.25">
      <c r="A821" s="182"/>
      <c r="B821" s="185"/>
      <c r="C821" s="93">
        <v>2018</v>
      </c>
      <c r="D821" s="50">
        <f t="shared" si="360"/>
        <v>350</v>
      </c>
      <c r="E821" s="50">
        <v>0</v>
      </c>
      <c r="F821" s="50">
        <v>0</v>
      </c>
      <c r="G821" s="50">
        <v>0</v>
      </c>
      <c r="H821" s="50">
        <v>350</v>
      </c>
      <c r="I821" s="87"/>
      <c r="J821" s="50">
        <v>0</v>
      </c>
      <c r="K821" s="94">
        <v>0</v>
      </c>
      <c r="L821" s="179"/>
    </row>
    <row r="822" spans="1:12" ht="12.75" customHeight="1" x14ac:dyDescent="0.25">
      <c r="A822" s="182"/>
      <c r="B822" s="185"/>
      <c r="C822" s="93">
        <v>2019</v>
      </c>
      <c r="D822" s="50">
        <f t="shared" si="360"/>
        <v>350</v>
      </c>
      <c r="E822" s="50">
        <v>0</v>
      </c>
      <c r="F822" s="50">
        <v>0</v>
      </c>
      <c r="G822" s="50">
        <v>0</v>
      </c>
      <c r="H822" s="50">
        <v>350</v>
      </c>
      <c r="I822" s="87"/>
      <c r="J822" s="50">
        <v>0</v>
      </c>
      <c r="K822" s="94">
        <v>150</v>
      </c>
      <c r="L822" s="179"/>
    </row>
    <row r="823" spans="1:12" ht="12.75" customHeight="1" x14ac:dyDescent="0.25">
      <c r="A823" s="182"/>
      <c r="B823" s="185"/>
      <c r="C823" s="93">
        <v>2020</v>
      </c>
      <c r="D823" s="50">
        <f t="shared" si="360"/>
        <v>400</v>
      </c>
      <c r="E823" s="50">
        <v>0</v>
      </c>
      <c r="F823" s="50">
        <v>0</v>
      </c>
      <c r="G823" s="50">
        <v>0</v>
      </c>
      <c r="H823" s="50">
        <v>400</v>
      </c>
      <c r="I823" s="87"/>
      <c r="J823" s="50">
        <v>300</v>
      </c>
      <c r="K823" s="94">
        <v>200</v>
      </c>
      <c r="L823" s="179"/>
    </row>
    <row r="824" spans="1:12" ht="12.75" customHeight="1" x14ac:dyDescent="0.25">
      <c r="A824" s="182"/>
      <c r="B824" s="185"/>
      <c r="C824" s="93">
        <v>2021</v>
      </c>
      <c r="D824" s="50">
        <f t="shared" si="360"/>
        <v>0</v>
      </c>
      <c r="E824" s="50">
        <v>0</v>
      </c>
      <c r="F824" s="50">
        <v>0</v>
      </c>
      <c r="G824" s="50">
        <v>0</v>
      </c>
      <c r="H824" s="50">
        <v>0</v>
      </c>
      <c r="I824" s="87"/>
      <c r="J824" s="50">
        <v>0</v>
      </c>
      <c r="K824" s="94">
        <v>0</v>
      </c>
      <c r="L824" s="179"/>
    </row>
    <row r="825" spans="1:12" ht="12.75" customHeight="1" x14ac:dyDescent="0.25">
      <c r="A825" s="182"/>
      <c r="B825" s="185"/>
      <c r="C825" s="93">
        <v>2022</v>
      </c>
      <c r="D825" s="50">
        <f t="shared" si="360"/>
        <v>0</v>
      </c>
      <c r="E825" s="50">
        <v>0</v>
      </c>
      <c r="F825" s="50">
        <v>0</v>
      </c>
      <c r="G825" s="50">
        <v>0</v>
      </c>
      <c r="H825" s="50">
        <v>0</v>
      </c>
      <c r="I825" s="87"/>
      <c r="J825" s="50">
        <v>0</v>
      </c>
      <c r="K825" s="94">
        <v>0</v>
      </c>
      <c r="L825" s="179"/>
    </row>
    <row r="826" spans="1:12" ht="12.75" customHeight="1" x14ac:dyDescent="0.25">
      <c r="A826" s="182"/>
      <c r="B826" s="185"/>
      <c r="C826" s="93" t="s">
        <v>8</v>
      </c>
      <c r="D826" s="50">
        <f t="shared" si="360"/>
        <v>0</v>
      </c>
      <c r="E826" s="50">
        <v>0</v>
      </c>
      <c r="F826" s="50">
        <v>0</v>
      </c>
      <c r="G826" s="50">
        <v>0</v>
      </c>
      <c r="H826" s="50">
        <v>0</v>
      </c>
      <c r="I826" s="87"/>
      <c r="J826" s="50">
        <v>0</v>
      </c>
      <c r="K826" s="94">
        <v>0</v>
      </c>
      <c r="L826" s="179"/>
    </row>
    <row r="827" spans="1:12" ht="14.25" customHeight="1" x14ac:dyDescent="0.25">
      <c r="A827" s="183"/>
      <c r="B827" s="186"/>
      <c r="C827" s="89" t="s">
        <v>21</v>
      </c>
      <c r="D827" s="55">
        <f>SUM(D820:D826)</f>
        <v>1350</v>
      </c>
      <c r="E827" s="55">
        <f>SUM(E820:E826)</f>
        <v>0</v>
      </c>
      <c r="F827" s="55">
        <f>SUM(F820:F826)</f>
        <v>0</v>
      </c>
      <c r="G827" s="55">
        <f>SUM(G820:G826)</f>
        <v>0</v>
      </c>
      <c r="H827" s="55">
        <f>SUM(H820:H826)</f>
        <v>1350</v>
      </c>
      <c r="I827" s="90"/>
      <c r="J827" s="99">
        <f>SUM(J820:J826)</f>
        <v>300</v>
      </c>
      <c r="K827" s="103">
        <f>SUM(K820:K826)</f>
        <v>350</v>
      </c>
      <c r="L827" s="180"/>
    </row>
    <row r="828" spans="1:12" ht="12.75" customHeight="1" x14ac:dyDescent="0.25">
      <c r="A828" s="181" t="s">
        <v>179</v>
      </c>
      <c r="B828" s="184" t="s">
        <v>224</v>
      </c>
      <c r="C828" s="93">
        <v>2017</v>
      </c>
      <c r="D828" s="50">
        <f t="shared" ref="D828:D834" si="361">SUM(E828:H828)</f>
        <v>100</v>
      </c>
      <c r="E828" s="50">
        <v>0</v>
      </c>
      <c r="F828" s="50">
        <v>0</v>
      </c>
      <c r="G828" s="50">
        <v>0</v>
      </c>
      <c r="H828" s="50">
        <v>100</v>
      </c>
      <c r="I828" s="87"/>
      <c r="J828" s="50">
        <v>0</v>
      </c>
      <c r="K828" s="94">
        <v>0</v>
      </c>
      <c r="L828" s="175" t="s">
        <v>229</v>
      </c>
    </row>
    <row r="829" spans="1:12" ht="12.75" customHeight="1" x14ac:dyDescent="0.25">
      <c r="A829" s="182"/>
      <c r="B829" s="185"/>
      <c r="C829" s="93">
        <v>2018</v>
      </c>
      <c r="D829" s="50">
        <f t="shared" si="361"/>
        <v>150</v>
      </c>
      <c r="E829" s="50">
        <v>0</v>
      </c>
      <c r="F829" s="50">
        <v>0</v>
      </c>
      <c r="G829" s="50">
        <v>0</v>
      </c>
      <c r="H829" s="50">
        <v>150</v>
      </c>
      <c r="I829" s="87"/>
      <c r="J829" s="50">
        <v>0</v>
      </c>
      <c r="K829" s="94">
        <v>0</v>
      </c>
      <c r="L829" s="176"/>
    </row>
    <row r="830" spans="1:12" ht="12.75" customHeight="1" x14ac:dyDescent="0.25">
      <c r="A830" s="182"/>
      <c r="B830" s="185"/>
      <c r="C830" s="93">
        <v>2019</v>
      </c>
      <c r="D830" s="50">
        <f t="shared" si="361"/>
        <v>165</v>
      </c>
      <c r="E830" s="50">
        <v>0</v>
      </c>
      <c r="F830" s="50">
        <v>0</v>
      </c>
      <c r="G830" s="50">
        <v>0</v>
      </c>
      <c r="H830" s="50">
        <v>165</v>
      </c>
      <c r="I830" s="87"/>
      <c r="J830" s="50">
        <v>0</v>
      </c>
      <c r="K830" s="94">
        <v>0</v>
      </c>
      <c r="L830" s="176"/>
    </row>
    <row r="831" spans="1:12" ht="12.75" customHeight="1" x14ac:dyDescent="0.25">
      <c r="A831" s="182"/>
      <c r="B831" s="185"/>
      <c r="C831" s="93">
        <v>2020</v>
      </c>
      <c r="D831" s="50">
        <f t="shared" si="361"/>
        <v>166.3</v>
      </c>
      <c r="E831" s="50">
        <v>0</v>
      </c>
      <c r="F831" s="50">
        <v>0</v>
      </c>
      <c r="G831" s="50">
        <v>0</v>
      </c>
      <c r="H831" s="50">
        <v>166.3</v>
      </c>
      <c r="I831" s="87"/>
      <c r="J831" s="50">
        <v>0</v>
      </c>
      <c r="K831" s="94">
        <v>168</v>
      </c>
      <c r="L831" s="176"/>
    </row>
    <row r="832" spans="1:12" ht="12.75" customHeight="1" x14ac:dyDescent="0.25">
      <c r="A832" s="182"/>
      <c r="B832" s="185"/>
      <c r="C832" s="93">
        <v>2021</v>
      </c>
      <c r="D832" s="50">
        <f t="shared" si="361"/>
        <v>0</v>
      </c>
      <c r="E832" s="50">
        <v>0</v>
      </c>
      <c r="F832" s="50">
        <v>0</v>
      </c>
      <c r="G832" s="50">
        <v>0</v>
      </c>
      <c r="H832" s="50">
        <v>0</v>
      </c>
      <c r="I832" s="87"/>
      <c r="J832" s="50">
        <v>0</v>
      </c>
      <c r="K832" s="94">
        <v>0</v>
      </c>
      <c r="L832" s="176"/>
    </row>
    <row r="833" spans="1:12" ht="12.75" customHeight="1" x14ac:dyDescent="0.25">
      <c r="A833" s="182"/>
      <c r="B833" s="185"/>
      <c r="C833" s="93">
        <v>2022</v>
      </c>
      <c r="D833" s="50">
        <f t="shared" si="361"/>
        <v>0</v>
      </c>
      <c r="E833" s="50">
        <v>0</v>
      </c>
      <c r="F833" s="50">
        <v>0</v>
      </c>
      <c r="G833" s="50">
        <v>0</v>
      </c>
      <c r="H833" s="50">
        <v>0</v>
      </c>
      <c r="I833" s="87"/>
      <c r="J833" s="50">
        <v>0</v>
      </c>
      <c r="K833" s="94">
        <v>0</v>
      </c>
      <c r="L833" s="176"/>
    </row>
    <row r="834" spans="1:12" ht="12.75" customHeight="1" x14ac:dyDescent="0.25">
      <c r="A834" s="182"/>
      <c r="B834" s="185"/>
      <c r="C834" s="93" t="s">
        <v>8</v>
      </c>
      <c r="D834" s="50">
        <f t="shared" si="361"/>
        <v>0</v>
      </c>
      <c r="E834" s="50">
        <v>0</v>
      </c>
      <c r="F834" s="50">
        <v>0</v>
      </c>
      <c r="G834" s="50">
        <v>0</v>
      </c>
      <c r="H834" s="50">
        <v>0</v>
      </c>
      <c r="I834" s="87"/>
      <c r="J834" s="50">
        <v>0</v>
      </c>
      <c r="K834" s="94">
        <v>0</v>
      </c>
      <c r="L834" s="176"/>
    </row>
    <row r="835" spans="1:12" ht="14.25" customHeight="1" x14ac:dyDescent="0.25">
      <c r="A835" s="183"/>
      <c r="B835" s="186"/>
      <c r="C835" s="89" t="s">
        <v>21</v>
      </c>
      <c r="D835" s="55">
        <f>SUM(D828:D834)</f>
        <v>581.29999999999995</v>
      </c>
      <c r="E835" s="55">
        <f>SUM(E828:E834)</f>
        <v>0</v>
      </c>
      <c r="F835" s="55">
        <f>SUM(F828:F834)</f>
        <v>0</v>
      </c>
      <c r="G835" s="55">
        <f>SUM(G828:G834)</f>
        <v>0</v>
      </c>
      <c r="H835" s="55">
        <f>SUM(H828:H834)</f>
        <v>581.29999999999995</v>
      </c>
      <c r="I835" s="90"/>
      <c r="J835" s="50">
        <v>0</v>
      </c>
      <c r="K835" s="103">
        <f>SUM(K828:K834)</f>
        <v>168</v>
      </c>
      <c r="L835" s="177"/>
    </row>
    <row r="836" spans="1:12" ht="12.75" customHeight="1" x14ac:dyDescent="0.25">
      <c r="A836" s="181" t="s">
        <v>180</v>
      </c>
      <c r="B836" s="184" t="s">
        <v>225</v>
      </c>
      <c r="C836" s="93">
        <v>2017</v>
      </c>
      <c r="D836" s="50">
        <f t="shared" ref="D836:D842" si="362">SUM(E836:H836)</f>
        <v>3</v>
      </c>
      <c r="E836" s="50">
        <v>0</v>
      </c>
      <c r="F836" s="50">
        <v>0</v>
      </c>
      <c r="G836" s="50">
        <v>0</v>
      </c>
      <c r="H836" s="50">
        <v>3</v>
      </c>
      <c r="I836" s="87"/>
      <c r="J836" s="50">
        <v>0</v>
      </c>
      <c r="K836" s="94">
        <v>0</v>
      </c>
      <c r="L836" s="175" t="s">
        <v>230</v>
      </c>
    </row>
    <row r="837" spans="1:12" ht="12.75" customHeight="1" x14ac:dyDescent="0.25">
      <c r="A837" s="182"/>
      <c r="B837" s="185"/>
      <c r="C837" s="93">
        <v>2018</v>
      </c>
      <c r="D837" s="50">
        <f t="shared" si="362"/>
        <v>7</v>
      </c>
      <c r="E837" s="50">
        <v>0</v>
      </c>
      <c r="F837" s="50">
        <v>0</v>
      </c>
      <c r="G837" s="50">
        <v>0</v>
      </c>
      <c r="H837" s="50">
        <v>7</v>
      </c>
      <c r="I837" s="87"/>
      <c r="J837" s="50">
        <v>0</v>
      </c>
      <c r="K837" s="94">
        <v>0</v>
      </c>
      <c r="L837" s="176"/>
    </row>
    <row r="838" spans="1:12" ht="12.75" customHeight="1" x14ac:dyDescent="0.25">
      <c r="A838" s="182"/>
      <c r="B838" s="185"/>
      <c r="C838" s="93">
        <v>2019</v>
      </c>
      <c r="D838" s="50">
        <f t="shared" si="362"/>
        <v>12</v>
      </c>
      <c r="E838" s="50">
        <v>0</v>
      </c>
      <c r="F838" s="50">
        <v>0</v>
      </c>
      <c r="G838" s="50">
        <v>0</v>
      </c>
      <c r="H838" s="50">
        <v>12</v>
      </c>
      <c r="I838" s="87"/>
      <c r="J838" s="50">
        <v>0</v>
      </c>
      <c r="K838" s="94">
        <v>15</v>
      </c>
      <c r="L838" s="176"/>
    </row>
    <row r="839" spans="1:12" ht="12.75" customHeight="1" x14ac:dyDescent="0.25">
      <c r="A839" s="182"/>
      <c r="B839" s="185"/>
      <c r="C839" s="93">
        <v>2020</v>
      </c>
      <c r="D839" s="50">
        <f t="shared" si="362"/>
        <v>15</v>
      </c>
      <c r="E839" s="50">
        <v>0</v>
      </c>
      <c r="F839" s="50">
        <v>0</v>
      </c>
      <c r="G839" s="50">
        <v>0</v>
      </c>
      <c r="H839" s="50">
        <v>15</v>
      </c>
      <c r="I839" s="87"/>
      <c r="J839" s="50">
        <v>0</v>
      </c>
      <c r="K839" s="94">
        <v>10</v>
      </c>
      <c r="L839" s="176"/>
    </row>
    <row r="840" spans="1:12" ht="12.75" customHeight="1" x14ac:dyDescent="0.25">
      <c r="A840" s="182"/>
      <c r="B840" s="185"/>
      <c r="C840" s="93">
        <v>2021</v>
      </c>
      <c r="D840" s="50">
        <f t="shared" si="362"/>
        <v>13</v>
      </c>
      <c r="E840" s="50">
        <v>0</v>
      </c>
      <c r="F840" s="50">
        <v>0</v>
      </c>
      <c r="G840" s="50">
        <v>0</v>
      </c>
      <c r="H840" s="50">
        <v>13</v>
      </c>
      <c r="I840" s="87"/>
      <c r="J840" s="50">
        <v>0</v>
      </c>
      <c r="K840" s="94">
        <v>20</v>
      </c>
      <c r="L840" s="176"/>
    </row>
    <row r="841" spans="1:12" ht="12.75" customHeight="1" x14ac:dyDescent="0.25">
      <c r="A841" s="182"/>
      <c r="B841" s="185"/>
      <c r="C841" s="93">
        <v>2022</v>
      </c>
      <c r="D841" s="50">
        <f t="shared" si="362"/>
        <v>0</v>
      </c>
      <c r="E841" s="50">
        <v>0</v>
      </c>
      <c r="F841" s="50">
        <v>0</v>
      </c>
      <c r="G841" s="50">
        <v>0</v>
      </c>
      <c r="H841" s="50">
        <v>0</v>
      </c>
      <c r="I841" s="87"/>
      <c r="J841" s="50">
        <v>0</v>
      </c>
      <c r="K841" s="94">
        <v>0</v>
      </c>
      <c r="L841" s="176"/>
    </row>
    <row r="842" spans="1:12" ht="12.75" customHeight="1" x14ac:dyDescent="0.25">
      <c r="A842" s="182"/>
      <c r="B842" s="185"/>
      <c r="C842" s="93" t="s">
        <v>8</v>
      </c>
      <c r="D842" s="50">
        <f t="shared" si="362"/>
        <v>0</v>
      </c>
      <c r="E842" s="50">
        <v>0</v>
      </c>
      <c r="F842" s="50">
        <v>0</v>
      </c>
      <c r="G842" s="50">
        <v>0</v>
      </c>
      <c r="H842" s="50">
        <v>0</v>
      </c>
      <c r="I842" s="87"/>
      <c r="J842" s="50">
        <v>0</v>
      </c>
      <c r="K842" s="94">
        <v>0</v>
      </c>
      <c r="L842" s="176"/>
    </row>
    <row r="843" spans="1:12" ht="14.25" customHeight="1" x14ac:dyDescent="0.25">
      <c r="A843" s="183"/>
      <c r="B843" s="186"/>
      <c r="C843" s="89" t="s">
        <v>21</v>
      </c>
      <c r="D843" s="55">
        <f>SUM(D836:D842)</f>
        <v>50</v>
      </c>
      <c r="E843" s="55">
        <f>SUM(E836:E842)</f>
        <v>0</v>
      </c>
      <c r="F843" s="55">
        <f>SUM(F836:F842)</f>
        <v>0</v>
      </c>
      <c r="G843" s="55">
        <f>SUM(G836:G842)</f>
        <v>0</v>
      </c>
      <c r="H843" s="55">
        <f>SUM(H836:H842)</f>
        <v>50</v>
      </c>
      <c r="I843" s="90"/>
      <c r="J843" s="50">
        <v>0</v>
      </c>
      <c r="K843" s="103">
        <f>SUM(K836:K842)</f>
        <v>45</v>
      </c>
      <c r="L843" s="177"/>
    </row>
    <row r="844" spans="1:12" ht="12.75" customHeight="1" x14ac:dyDescent="0.25">
      <c r="A844" s="181" t="s">
        <v>181</v>
      </c>
      <c r="B844" s="184" t="s">
        <v>226</v>
      </c>
      <c r="C844" s="93">
        <v>2017</v>
      </c>
      <c r="D844" s="50">
        <f t="shared" ref="D844:D850" si="363">SUM(E844:H844)</f>
        <v>10</v>
      </c>
      <c r="E844" s="50">
        <v>0</v>
      </c>
      <c r="F844" s="50">
        <v>0</v>
      </c>
      <c r="G844" s="50">
        <v>0</v>
      </c>
      <c r="H844" s="50">
        <v>10</v>
      </c>
      <c r="I844" s="87"/>
      <c r="J844" s="50">
        <v>0</v>
      </c>
      <c r="K844" s="94">
        <v>10</v>
      </c>
      <c r="L844" s="175" t="s">
        <v>231</v>
      </c>
    </row>
    <row r="845" spans="1:12" ht="12.75" customHeight="1" x14ac:dyDescent="0.25">
      <c r="A845" s="182"/>
      <c r="B845" s="185"/>
      <c r="C845" s="93">
        <v>2018</v>
      </c>
      <c r="D845" s="50">
        <f t="shared" si="363"/>
        <v>40</v>
      </c>
      <c r="E845" s="50">
        <v>0</v>
      </c>
      <c r="F845" s="50">
        <v>0</v>
      </c>
      <c r="G845" s="50">
        <v>0</v>
      </c>
      <c r="H845" s="50">
        <v>40</v>
      </c>
      <c r="I845" s="87"/>
      <c r="J845" s="50">
        <v>0</v>
      </c>
      <c r="K845" s="94">
        <v>10</v>
      </c>
      <c r="L845" s="176"/>
    </row>
    <row r="846" spans="1:12" ht="12.75" customHeight="1" x14ac:dyDescent="0.25">
      <c r="A846" s="182"/>
      <c r="B846" s="185"/>
      <c r="C846" s="93">
        <v>2019</v>
      </c>
      <c r="D846" s="50">
        <f t="shared" si="363"/>
        <v>50</v>
      </c>
      <c r="E846" s="50">
        <v>0</v>
      </c>
      <c r="F846" s="50">
        <v>0</v>
      </c>
      <c r="G846" s="50">
        <v>0</v>
      </c>
      <c r="H846" s="50">
        <v>50</v>
      </c>
      <c r="I846" s="87"/>
      <c r="J846" s="50">
        <v>0</v>
      </c>
      <c r="K846" s="94">
        <v>10</v>
      </c>
      <c r="L846" s="176"/>
    </row>
    <row r="847" spans="1:12" ht="12.75" customHeight="1" x14ac:dyDescent="0.25">
      <c r="A847" s="182"/>
      <c r="B847" s="185"/>
      <c r="C847" s="93">
        <v>2020</v>
      </c>
      <c r="D847" s="50">
        <f t="shared" si="363"/>
        <v>50</v>
      </c>
      <c r="E847" s="50">
        <v>0</v>
      </c>
      <c r="F847" s="50">
        <v>0</v>
      </c>
      <c r="G847" s="50">
        <v>0</v>
      </c>
      <c r="H847" s="50">
        <v>50</v>
      </c>
      <c r="I847" s="87" t="s">
        <v>235</v>
      </c>
      <c r="J847" s="50">
        <v>0</v>
      </c>
      <c r="K847" s="94">
        <v>40</v>
      </c>
      <c r="L847" s="176"/>
    </row>
    <row r="848" spans="1:12" ht="12.75" customHeight="1" x14ac:dyDescent="0.25">
      <c r="A848" s="182"/>
      <c r="B848" s="185"/>
      <c r="C848" s="93">
        <v>2021</v>
      </c>
      <c r="D848" s="50">
        <f t="shared" si="363"/>
        <v>0</v>
      </c>
      <c r="E848" s="50">
        <v>0</v>
      </c>
      <c r="F848" s="50">
        <v>0</v>
      </c>
      <c r="G848" s="50">
        <v>0</v>
      </c>
      <c r="H848" s="50">
        <v>0</v>
      </c>
      <c r="I848" s="87"/>
      <c r="J848" s="50">
        <v>0</v>
      </c>
      <c r="K848" s="94">
        <v>0</v>
      </c>
      <c r="L848" s="176"/>
    </row>
    <row r="849" spans="1:12" ht="12.75" customHeight="1" x14ac:dyDescent="0.25">
      <c r="A849" s="182"/>
      <c r="B849" s="185"/>
      <c r="C849" s="93">
        <v>2022</v>
      </c>
      <c r="D849" s="50">
        <f t="shared" si="363"/>
        <v>0</v>
      </c>
      <c r="E849" s="50">
        <v>0</v>
      </c>
      <c r="F849" s="50">
        <v>0</v>
      </c>
      <c r="G849" s="50">
        <v>0</v>
      </c>
      <c r="H849" s="50">
        <v>0</v>
      </c>
      <c r="I849" s="87"/>
      <c r="J849" s="50">
        <v>0</v>
      </c>
      <c r="K849" s="94">
        <v>0</v>
      </c>
      <c r="L849" s="176"/>
    </row>
    <row r="850" spans="1:12" ht="12.75" customHeight="1" x14ac:dyDescent="0.25">
      <c r="A850" s="182"/>
      <c r="B850" s="185"/>
      <c r="C850" s="93" t="s">
        <v>8</v>
      </c>
      <c r="D850" s="50">
        <f t="shared" si="363"/>
        <v>0</v>
      </c>
      <c r="E850" s="50">
        <v>0</v>
      </c>
      <c r="F850" s="50">
        <v>0</v>
      </c>
      <c r="G850" s="50">
        <v>0</v>
      </c>
      <c r="H850" s="50">
        <v>0</v>
      </c>
      <c r="I850" s="87"/>
      <c r="J850" s="50">
        <v>0</v>
      </c>
      <c r="K850" s="94">
        <v>0</v>
      </c>
      <c r="L850" s="176"/>
    </row>
    <row r="851" spans="1:12" ht="14.25" customHeight="1" x14ac:dyDescent="0.25">
      <c r="A851" s="183"/>
      <c r="B851" s="186"/>
      <c r="C851" s="89" t="s">
        <v>21</v>
      </c>
      <c r="D851" s="55">
        <f>SUM(D844:D850)</f>
        <v>150</v>
      </c>
      <c r="E851" s="55">
        <f>SUM(E844:E850)</f>
        <v>0</v>
      </c>
      <c r="F851" s="55">
        <f>SUM(F844:F850)</f>
        <v>0</v>
      </c>
      <c r="G851" s="55">
        <f>SUM(G844:G850)</f>
        <v>0</v>
      </c>
      <c r="H851" s="55">
        <f>SUM(H844:H850)</f>
        <v>150</v>
      </c>
      <c r="I851" s="90"/>
      <c r="J851" s="50">
        <v>0</v>
      </c>
      <c r="K851" s="103">
        <f>SUM(K844:K850)</f>
        <v>70</v>
      </c>
      <c r="L851" s="177"/>
    </row>
    <row r="852" spans="1:12" ht="12.75" customHeight="1" x14ac:dyDescent="0.25">
      <c r="A852" s="181" t="s">
        <v>181</v>
      </c>
      <c r="B852" s="184" t="s">
        <v>223</v>
      </c>
      <c r="C852" s="93">
        <v>2017</v>
      </c>
      <c r="D852" s="50">
        <f t="shared" ref="D852:D858" si="364">SUM(E852:H852)</f>
        <v>50</v>
      </c>
      <c r="E852" s="50">
        <v>0</v>
      </c>
      <c r="F852" s="50">
        <v>0</v>
      </c>
      <c r="G852" s="50">
        <v>0</v>
      </c>
      <c r="H852" s="50">
        <v>50</v>
      </c>
      <c r="I852" s="87"/>
      <c r="J852" s="50">
        <v>0</v>
      </c>
      <c r="K852" s="88"/>
      <c r="L852" s="175" t="s">
        <v>232</v>
      </c>
    </row>
    <row r="853" spans="1:12" ht="12.75" customHeight="1" x14ac:dyDescent="0.25">
      <c r="A853" s="182"/>
      <c r="B853" s="185"/>
      <c r="C853" s="93">
        <v>2018</v>
      </c>
      <c r="D853" s="50">
        <f t="shared" si="364"/>
        <v>150</v>
      </c>
      <c r="E853" s="50">
        <v>0</v>
      </c>
      <c r="F853" s="50">
        <v>0</v>
      </c>
      <c r="G853" s="50">
        <v>0</v>
      </c>
      <c r="H853" s="50">
        <v>150</v>
      </c>
      <c r="I853" s="87"/>
      <c r="J853" s="50">
        <v>0</v>
      </c>
      <c r="K853" s="88"/>
      <c r="L853" s="176"/>
    </row>
    <row r="854" spans="1:12" ht="12.75" customHeight="1" x14ac:dyDescent="0.25">
      <c r="A854" s="182"/>
      <c r="B854" s="185"/>
      <c r="C854" s="93">
        <v>2019</v>
      </c>
      <c r="D854" s="50">
        <f t="shared" si="364"/>
        <v>500</v>
      </c>
      <c r="E854" s="50">
        <v>0</v>
      </c>
      <c r="F854" s="50">
        <v>0</v>
      </c>
      <c r="G854" s="50">
        <v>0</v>
      </c>
      <c r="H854" s="50">
        <v>500</v>
      </c>
      <c r="I854" s="87"/>
      <c r="J854" s="50">
        <v>0</v>
      </c>
      <c r="K854" s="94">
        <v>10</v>
      </c>
      <c r="L854" s="176"/>
    </row>
    <row r="855" spans="1:12" ht="12.75" customHeight="1" x14ac:dyDescent="0.25">
      <c r="A855" s="182"/>
      <c r="B855" s="185"/>
      <c r="C855" s="93">
        <v>2020</v>
      </c>
      <c r="D855" s="50">
        <f t="shared" si="364"/>
        <v>500</v>
      </c>
      <c r="E855" s="50">
        <v>0</v>
      </c>
      <c r="F855" s="50">
        <v>0</v>
      </c>
      <c r="G855" s="50">
        <v>0</v>
      </c>
      <c r="H855" s="50">
        <v>500</v>
      </c>
      <c r="I855" s="87"/>
      <c r="J855" s="50">
        <v>0</v>
      </c>
      <c r="K855" s="94">
        <v>40</v>
      </c>
      <c r="L855" s="176"/>
    </row>
    <row r="856" spans="1:12" ht="12.75" customHeight="1" x14ac:dyDescent="0.25">
      <c r="A856" s="182"/>
      <c r="B856" s="185"/>
      <c r="C856" s="93">
        <v>2021</v>
      </c>
      <c r="D856" s="50">
        <f t="shared" si="364"/>
        <v>500</v>
      </c>
      <c r="E856" s="50">
        <v>0</v>
      </c>
      <c r="F856" s="50">
        <v>0</v>
      </c>
      <c r="G856" s="50">
        <v>0</v>
      </c>
      <c r="H856" s="50">
        <v>500</v>
      </c>
      <c r="I856" s="87"/>
      <c r="J856" s="50">
        <v>0</v>
      </c>
      <c r="K856" s="94">
        <v>50</v>
      </c>
      <c r="L856" s="176"/>
    </row>
    <row r="857" spans="1:12" ht="12.75" customHeight="1" x14ac:dyDescent="0.25">
      <c r="A857" s="182"/>
      <c r="B857" s="185"/>
      <c r="C857" s="93">
        <v>2022</v>
      </c>
      <c r="D857" s="50">
        <f t="shared" si="364"/>
        <v>250</v>
      </c>
      <c r="E857" s="50">
        <v>0</v>
      </c>
      <c r="F857" s="50">
        <v>0</v>
      </c>
      <c r="G857" s="50">
        <v>0</v>
      </c>
      <c r="H857" s="50">
        <v>250</v>
      </c>
      <c r="I857" s="87"/>
      <c r="J857" s="50">
        <v>0</v>
      </c>
      <c r="K857" s="94">
        <v>100</v>
      </c>
      <c r="L857" s="176"/>
    </row>
    <row r="858" spans="1:12" ht="12.75" customHeight="1" x14ac:dyDescent="0.25">
      <c r="A858" s="182"/>
      <c r="B858" s="185"/>
      <c r="C858" s="93" t="s">
        <v>8</v>
      </c>
      <c r="D858" s="50">
        <f t="shared" si="364"/>
        <v>0</v>
      </c>
      <c r="E858" s="50">
        <v>0</v>
      </c>
      <c r="F858" s="50">
        <v>0</v>
      </c>
      <c r="G858" s="50">
        <v>0</v>
      </c>
      <c r="H858" s="50">
        <v>0</v>
      </c>
      <c r="I858" s="87"/>
      <c r="J858" s="50">
        <v>0</v>
      </c>
      <c r="K858" s="94">
        <v>0</v>
      </c>
      <c r="L858" s="176"/>
    </row>
    <row r="859" spans="1:12" ht="14.25" customHeight="1" x14ac:dyDescent="0.25">
      <c r="A859" s="183"/>
      <c r="B859" s="186"/>
      <c r="C859" s="89" t="s">
        <v>21</v>
      </c>
      <c r="D859" s="55">
        <f>SUM(D852:D858)</f>
        <v>1950</v>
      </c>
      <c r="E859" s="55">
        <f>SUM(E852:E858)</f>
        <v>0</v>
      </c>
      <c r="F859" s="55">
        <f>SUM(F852:F858)</f>
        <v>0</v>
      </c>
      <c r="G859" s="55">
        <f>SUM(G852:G858)</f>
        <v>0</v>
      </c>
      <c r="H859" s="55">
        <f>SUM(H852:H858)</f>
        <v>1950</v>
      </c>
      <c r="I859" s="90"/>
      <c r="J859" s="50">
        <v>0</v>
      </c>
      <c r="K859" s="103">
        <f>SUM(K852:K858)</f>
        <v>200</v>
      </c>
      <c r="L859" s="177"/>
    </row>
    <row r="860" spans="1:12" ht="12.75" customHeight="1" x14ac:dyDescent="0.25">
      <c r="A860" s="181" t="s">
        <v>181</v>
      </c>
      <c r="B860" s="184" t="s">
        <v>227</v>
      </c>
      <c r="C860" s="93">
        <v>2017</v>
      </c>
      <c r="D860" s="50">
        <f t="shared" ref="D860:D866" si="365">SUM(E860:H860)</f>
        <v>50</v>
      </c>
      <c r="E860" s="50">
        <v>0</v>
      </c>
      <c r="F860" s="50">
        <v>0</v>
      </c>
      <c r="G860" s="50">
        <v>0</v>
      </c>
      <c r="H860" s="50">
        <v>50</v>
      </c>
      <c r="I860" s="87"/>
      <c r="J860" s="50">
        <v>0</v>
      </c>
      <c r="K860" s="94">
        <v>0</v>
      </c>
      <c r="L860" s="178" t="s">
        <v>233</v>
      </c>
    </row>
    <row r="861" spans="1:12" ht="12.75" customHeight="1" x14ac:dyDescent="0.25">
      <c r="A861" s="182"/>
      <c r="B861" s="185"/>
      <c r="C861" s="93">
        <v>2018</v>
      </c>
      <c r="D861" s="50">
        <f t="shared" si="365"/>
        <v>150</v>
      </c>
      <c r="E861" s="50">
        <v>0</v>
      </c>
      <c r="F861" s="50">
        <v>0</v>
      </c>
      <c r="G861" s="50">
        <v>0</v>
      </c>
      <c r="H861" s="50">
        <v>150</v>
      </c>
      <c r="I861" s="87"/>
      <c r="J861" s="50">
        <v>0</v>
      </c>
      <c r="K861" s="94">
        <v>10</v>
      </c>
      <c r="L861" s="179"/>
    </row>
    <row r="862" spans="1:12" ht="12.75" customHeight="1" x14ac:dyDescent="0.25">
      <c r="A862" s="182"/>
      <c r="B862" s="185"/>
      <c r="C862" s="93">
        <v>2019</v>
      </c>
      <c r="D862" s="50">
        <f t="shared" si="365"/>
        <v>500</v>
      </c>
      <c r="E862" s="50">
        <v>0</v>
      </c>
      <c r="F862" s="50">
        <v>0</v>
      </c>
      <c r="G862" s="50">
        <v>0</v>
      </c>
      <c r="H862" s="50">
        <v>500</v>
      </c>
      <c r="I862" s="87"/>
      <c r="J862" s="50">
        <v>0</v>
      </c>
      <c r="K862" s="94">
        <v>40</v>
      </c>
      <c r="L862" s="179"/>
    </row>
    <row r="863" spans="1:12" ht="12.75" customHeight="1" x14ac:dyDescent="0.25">
      <c r="A863" s="182"/>
      <c r="B863" s="185"/>
      <c r="C863" s="93">
        <v>2020</v>
      </c>
      <c r="D863" s="50">
        <f t="shared" si="365"/>
        <v>550</v>
      </c>
      <c r="E863" s="50">
        <v>0</v>
      </c>
      <c r="F863" s="50">
        <v>0</v>
      </c>
      <c r="G863" s="50">
        <v>0</v>
      </c>
      <c r="H863" s="50">
        <v>550</v>
      </c>
      <c r="I863" s="87"/>
      <c r="J863" s="50">
        <v>474.56</v>
      </c>
      <c r="K863" s="94">
        <v>100</v>
      </c>
      <c r="L863" s="179"/>
    </row>
    <row r="864" spans="1:12" ht="12.75" customHeight="1" x14ac:dyDescent="0.25">
      <c r="A864" s="182"/>
      <c r="B864" s="185"/>
      <c r="C864" s="93">
        <v>2021</v>
      </c>
      <c r="D864" s="50">
        <f t="shared" si="365"/>
        <v>0</v>
      </c>
      <c r="E864" s="50">
        <v>0</v>
      </c>
      <c r="F864" s="50">
        <v>0</v>
      </c>
      <c r="G864" s="50">
        <v>0</v>
      </c>
      <c r="H864" s="50">
        <v>0</v>
      </c>
      <c r="I864" s="87"/>
      <c r="J864" s="50">
        <v>0</v>
      </c>
      <c r="K864" s="94">
        <v>0</v>
      </c>
      <c r="L864" s="179"/>
    </row>
    <row r="865" spans="1:12" ht="12.75" customHeight="1" x14ac:dyDescent="0.25">
      <c r="A865" s="182"/>
      <c r="B865" s="185"/>
      <c r="C865" s="93">
        <v>2022</v>
      </c>
      <c r="D865" s="50">
        <f t="shared" si="365"/>
        <v>0</v>
      </c>
      <c r="E865" s="50">
        <v>0</v>
      </c>
      <c r="F865" s="50">
        <v>0</v>
      </c>
      <c r="G865" s="50">
        <v>0</v>
      </c>
      <c r="H865" s="50">
        <v>0</v>
      </c>
      <c r="I865" s="87"/>
      <c r="J865" s="50">
        <v>0</v>
      </c>
      <c r="K865" s="94">
        <v>0</v>
      </c>
      <c r="L865" s="179"/>
    </row>
    <row r="866" spans="1:12" ht="12.75" customHeight="1" x14ac:dyDescent="0.25">
      <c r="A866" s="182"/>
      <c r="B866" s="185"/>
      <c r="C866" s="93" t="s">
        <v>8</v>
      </c>
      <c r="D866" s="50">
        <f t="shared" si="365"/>
        <v>0</v>
      </c>
      <c r="E866" s="50">
        <v>0</v>
      </c>
      <c r="F866" s="50">
        <v>0</v>
      </c>
      <c r="G866" s="50">
        <v>0</v>
      </c>
      <c r="H866" s="50">
        <v>0</v>
      </c>
      <c r="I866" s="87"/>
      <c r="J866" s="50">
        <v>0</v>
      </c>
      <c r="K866" s="94">
        <v>0</v>
      </c>
      <c r="L866" s="179"/>
    </row>
    <row r="867" spans="1:12" ht="14.25" customHeight="1" x14ac:dyDescent="0.25">
      <c r="A867" s="183"/>
      <c r="B867" s="186"/>
      <c r="C867" s="89" t="s">
        <v>21</v>
      </c>
      <c r="D867" s="55">
        <f>SUM(D860:D866)</f>
        <v>1250</v>
      </c>
      <c r="E867" s="55">
        <f>SUM(E860:E866)</f>
        <v>0</v>
      </c>
      <c r="F867" s="55">
        <f>SUM(F860:F866)</f>
        <v>0</v>
      </c>
      <c r="G867" s="55">
        <f>SUM(G860:G866)</f>
        <v>0</v>
      </c>
      <c r="H867" s="55">
        <f>SUM(H860:H866)</f>
        <v>1250</v>
      </c>
      <c r="I867" s="90"/>
      <c r="J867" s="99">
        <v>474.56</v>
      </c>
      <c r="K867" s="103">
        <f>SUM(K860:K866)</f>
        <v>150</v>
      </c>
      <c r="L867" s="180"/>
    </row>
    <row r="868" spans="1:12" ht="12.75" customHeight="1" x14ac:dyDescent="0.25">
      <c r="A868" s="181" t="s">
        <v>181</v>
      </c>
      <c r="B868" s="184" t="s">
        <v>260</v>
      </c>
      <c r="C868" s="93">
        <v>2017</v>
      </c>
      <c r="D868" s="50">
        <f t="shared" ref="D868:D874" si="366">SUM(E868:H868)</f>
        <v>50</v>
      </c>
      <c r="E868" s="50">
        <v>0</v>
      </c>
      <c r="F868" s="50">
        <v>0</v>
      </c>
      <c r="G868" s="50">
        <v>0</v>
      </c>
      <c r="H868" s="50">
        <v>50</v>
      </c>
      <c r="I868" s="87"/>
      <c r="J868" s="50">
        <v>0</v>
      </c>
      <c r="K868" s="94">
        <v>10</v>
      </c>
      <c r="L868" s="175" t="s">
        <v>234</v>
      </c>
    </row>
    <row r="869" spans="1:12" ht="12.75" customHeight="1" x14ac:dyDescent="0.25">
      <c r="A869" s="182"/>
      <c r="B869" s="185"/>
      <c r="C869" s="93">
        <v>2018</v>
      </c>
      <c r="D869" s="50">
        <f t="shared" si="366"/>
        <v>60</v>
      </c>
      <c r="E869" s="50">
        <v>0</v>
      </c>
      <c r="F869" s="50">
        <v>0</v>
      </c>
      <c r="G869" s="50">
        <v>0</v>
      </c>
      <c r="H869" s="50">
        <v>60</v>
      </c>
      <c r="I869" s="87"/>
      <c r="J869" s="50">
        <v>390</v>
      </c>
      <c r="K869" s="94">
        <v>32</v>
      </c>
      <c r="L869" s="176"/>
    </row>
    <row r="870" spans="1:12" ht="12.75" customHeight="1" x14ac:dyDescent="0.25">
      <c r="A870" s="182"/>
      <c r="B870" s="185"/>
      <c r="C870" s="93">
        <v>2019</v>
      </c>
      <c r="D870" s="50">
        <f t="shared" si="366"/>
        <v>0</v>
      </c>
      <c r="E870" s="50">
        <v>0</v>
      </c>
      <c r="F870" s="50">
        <v>0</v>
      </c>
      <c r="G870" s="50">
        <v>0</v>
      </c>
      <c r="H870" s="50">
        <v>0</v>
      </c>
      <c r="I870" s="87"/>
      <c r="J870" s="50">
        <v>0</v>
      </c>
      <c r="K870" s="94">
        <v>0</v>
      </c>
      <c r="L870" s="176"/>
    </row>
    <row r="871" spans="1:12" ht="12.75" customHeight="1" x14ac:dyDescent="0.25">
      <c r="A871" s="182"/>
      <c r="B871" s="185"/>
      <c r="C871" s="93">
        <v>2020</v>
      </c>
      <c r="D871" s="50">
        <f t="shared" si="366"/>
        <v>0</v>
      </c>
      <c r="E871" s="50">
        <v>0</v>
      </c>
      <c r="F871" s="50">
        <v>0</v>
      </c>
      <c r="G871" s="50">
        <v>0</v>
      </c>
      <c r="H871" s="50">
        <v>0</v>
      </c>
      <c r="I871" s="87"/>
      <c r="J871" s="50">
        <v>0</v>
      </c>
      <c r="K871" s="94">
        <v>0</v>
      </c>
      <c r="L871" s="176"/>
    </row>
    <row r="872" spans="1:12" ht="12.75" customHeight="1" x14ac:dyDescent="0.25">
      <c r="A872" s="182"/>
      <c r="B872" s="185"/>
      <c r="C872" s="93">
        <v>2021</v>
      </c>
      <c r="D872" s="50">
        <f t="shared" si="366"/>
        <v>0</v>
      </c>
      <c r="E872" s="50">
        <v>0</v>
      </c>
      <c r="F872" s="50">
        <v>0</v>
      </c>
      <c r="G872" s="50">
        <v>0</v>
      </c>
      <c r="H872" s="50">
        <v>0</v>
      </c>
      <c r="I872" s="87"/>
      <c r="J872" s="50">
        <v>0</v>
      </c>
      <c r="K872" s="94">
        <v>0</v>
      </c>
      <c r="L872" s="176"/>
    </row>
    <row r="873" spans="1:12" ht="12.75" customHeight="1" x14ac:dyDescent="0.25">
      <c r="A873" s="182"/>
      <c r="B873" s="185"/>
      <c r="C873" s="93">
        <v>2022</v>
      </c>
      <c r="D873" s="50">
        <f t="shared" si="366"/>
        <v>0</v>
      </c>
      <c r="E873" s="50">
        <v>0</v>
      </c>
      <c r="F873" s="50">
        <v>0</v>
      </c>
      <c r="G873" s="50">
        <v>0</v>
      </c>
      <c r="H873" s="50">
        <v>0</v>
      </c>
      <c r="I873" s="87"/>
      <c r="J873" s="50">
        <v>0</v>
      </c>
      <c r="K873" s="94">
        <v>0</v>
      </c>
      <c r="L873" s="176"/>
    </row>
    <row r="874" spans="1:12" ht="12.75" customHeight="1" x14ac:dyDescent="0.25">
      <c r="A874" s="182"/>
      <c r="B874" s="185"/>
      <c r="C874" s="93" t="s">
        <v>8</v>
      </c>
      <c r="D874" s="50">
        <f t="shared" si="366"/>
        <v>0</v>
      </c>
      <c r="E874" s="50">
        <v>0</v>
      </c>
      <c r="F874" s="50">
        <v>0</v>
      </c>
      <c r="G874" s="50">
        <v>0</v>
      </c>
      <c r="H874" s="50">
        <v>0</v>
      </c>
      <c r="I874" s="87"/>
      <c r="J874" s="50">
        <v>0</v>
      </c>
      <c r="K874" s="94">
        <v>0</v>
      </c>
      <c r="L874" s="176"/>
    </row>
    <row r="875" spans="1:12" ht="14.25" customHeight="1" x14ac:dyDescent="0.25">
      <c r="A875" s="183"/>
      <c r="B875" s="186"/>
      <c r="C875" s="89" t="s">
        <v>21</v>
      </c>
      <c r="D875" s="55">
        <f>SUM(D868:D874)</f>
        <v>110</v>
      </c>
      <c r="E875" s="55">
        <f>SUM(E868:E874)</f>
        <v>0</v>
      </c>
      <c r="F875" s="55">
        <f>SUM(F868:F874)</f>
        <v>0</v>
      </c>
      <c r="G875" s="55">
        <f>SUM(G868:G874)</f>
        <v>0</v>
      </c>
      <c r="H875" s="55">
        <f>SUM(H868:H874)</f>
        <v>110</v>
      </c>
      <c r="I875" s="90"/>
      <c r="J875" s="99">
        <v>390</v>
      </c>
      <c r="K875" s="103">
        <f>SUM(K868:K874)</f>
        <v>42</v>
      </c>
      <c r="L875" s="177"/>
    </row>
  </sheetData>
  <mergeCells count="236">
    <mergeCell ref="A548:A555"/>
    <mergeCell ref="B548:B555"/>
    <mergeCell ref="A556:A563"/>
    <mergeCell ref="B556:B563"/>
    <mergeCell ref="A500:A507"/>
    <mergeCell ref="B500:B507"/>
    <mergeCell ref="A516:A523"/>
    <mergeCell ref="B516:B523"/>
    <mergeCell ref="A524:A531"/>
    <mergeCell ref="B524:B531"/>
    <mergeCell ref="A532:A539"/>
    <mergeCell ref="B532:B539"/>
    <mergeCell ref="A540:A547"/>
    <mergeCell ref="B540:B547"/>
    <mergeCell ref="A508:A515"/>
    <mergeCell ref="B508:B515"/>
    <mergeCell ref="A476:A483"/>
    <mergeCell ref="B476:B483"/>
    <mergeCell ref="A484:A491"/>
    <mergeCell ref="B484:B491"/>
    <mergeCell ref="A492:A499"/>
    <mergeCell ref="B492:B499"/>
    <mergeCell ref="B220:B227"/>
    <mergeCell ref="B228:B235"/>
    <mergeCell ref="B236:B243"/>
    <mergeCell ref="B244:B251"/>
    <mergeCell ref="A292:A299"/>
    <mergeCell ref="B292:B299"/>
    <mergeCell ref="A300:A307"/>
    <mergeCell ref="B300:B307"/>
    <mergeCell ref="A308:A315"/>
    <mergeCell ref="B308:B315"/>
    <mergeCell ref="A316:A323"/>
    <mergeCell ref="B316:B323"/>
    <mergeCell ref="A332:A339"/>
    <mergeCell ref="B332:B339"/>
    <mergeCell ref="A340:A347"/>
    <mergeCell ref="B340:B347"/>
    <mergeCell ref="A372:A379"/>
    <mergeCell ref="B372:B379"/>
    <mergeCell ref="A284:A291"/>
    <mergeCell ref="B260:B267"/>
    <mergeCell ref="B140:B147"/>
    <mergeCell ref="A468:A475"/>
    <mergeCell ref="B468:B475"/>
    <mergeCell ref="B188:B195"/>
    <mergeCell ref="B196:B203"/>
    <mergeCell ref="B204:B211"/>
    <mergeCell ref="B276:B283"/>
    <mergeCell ref="B284:B291"/>
    <mergeCell ref="A260:A267"/>
    <mergeCell ref="B268:B275"/>
    <mergeCell ref="A220:A227"/>
    <mergeCell ref="A228:A235"/>
    <mergeCell ref="A236:A243"/>
    <mergeCell ref="A244:A251"/>
    <mergeCell ref="A252:A259"/>
    <mergeCell ref="A268:A275"/>
    <mergeCell ref="A140:A147"/>
    <mergeCell ref="A164:A171"/>
    <mergeCell ref="B212:B219"/>
    <mergeCell ref="B252:B259"/>
    <mergeCell ref="A12:A19"/>
    <mergeCell ref="B12:B19"/>
    <mergeCell ref="I1:I3"/>
    <mergeCell ref="A132:A139"/>
    <mergeCell ref="B132:B139"/>
    <mergeCell ref="A212:A219"/>
    <mergeCell ref="A36:A43"/>
    <mergeCell ref="B36:B43"/>
    <mergeCell ref="A100:A107"/>
    <mergeCell ref="B28:B35"/>
    <mergeCell ref="B76:B83"/>
    <mergeCell ref="B100:B107"/>
    <mergeCell ref="B44:B51"/>
    <mergeCell ref="B52:B59"/>
    <mergeCell ref="B60:B67"/>
    <mergeCell ref="B68:B75"/>
    <mergeCell ref="A92:A99"/>
    <mergeCell ref="A44:A51"/>
    <mergeCell ref="A52:A59"/>
    <mergeCell ref="B84:B91"/>
    <mergeCell ref="A108:A115"/>
    <mergeCell ref="A60:A67"/>
    <mergeCell ref="A68:A75"/>
    <mergeCell ref="A76:A83"/>
    <mergeCell ref="L1:L3"/>
    <mergeCell ref="D2:D3"/>
    <mergeCell ref="E2:H2"/>
    <mergeCell ref="A1:A3"/>
    <mergeCell ref="B1:B3"/>
    <mergeCell ref="C1:C3"/>
    <mergeCell ref="D1:H1"/>
    <mergeCell ref="J1:J3"/>
    <mergeCell ref="A4:A11"/>
    <mergeCell ref="B4:B11"/>
    <mergeCell ref="L4:L11"/>
    <mergeCell ref="K1:K3"/>
    <mergeCell ref="B20:B27"/>
    <mergeCell ref="B108:B115"/>
    <mergeCell ref="A172:A179"/>
    <mergeCell ref="B172:B179"/>
    <mergeCell ref="A180:A187"/>
    <mergeCell ref="B180:B187"/>
    <mergeCell ref="B324:B331"/>
    <mergeCell ref="B164:B171"/>
    <mergeCell ref="B156:B163"/>
    <mergeCell ref="A156:A163"/>
    <mergeCell ref="A20:A27"/>
    <mergeCell ref="B148:B155"/>
    <mergeCell ref="A28:A35"/>
    <mergeCell ref="A148:A155"/>
    <mergeCell ref="A124:A131"/>
    <mergeCell ref="B124:B131"/>
    <mergeCell ref="A116:A123"/>
    <mergeCell ref="B116:B123"/>
    <mergeCell ref="B92:B99"/>
    <mergeCell ref="A84:A91"/>
    <mergeCell ref="A188:A195"/>
    <mergeCell ref="A196:A203"/>
    <mergeCell ref="A204:A211"/>
    <mergeCell ref="A276:A283"/>
    <mergeCell ref="A356:A363"/>
    <mergeCell ref="A364:A371"/>
    <mergeCell ref="B364:B371"/>
    <mergeCell ref="B356:B363"/>
    <mergeCell ref="A348:A355"/>
    <mergeCell ref="B348:B355"/>
    <mergeCell ref="A324:A331"/>
    <mergeCell ref="A380:A387"/>
    <mergeCell ref="B380:B387"/>
    <mergeCell ref="A388:A395"/>
    <mergeCell ref="B388:B395"/>
    <mergeCell ref="A396:A403"/>
    <mergeCell ref="B396:B403"/>
    <mergeCell ref="A428:A435"/>
    <mergeCell ref="B428:B435"/>
    <mergeCell ref="A436:A443"/>
    <mergeCell ref="B436:B443"/>
    <mergeCell ref="A444:A451"/>
    <mergeCell ref="B444:B451"/>
    <mergeCell ref="A460:A467"/>
    <mergeCell ref="B460:B467"/>
    <mergeCell ref="A404:A411"/>
    <mergeCell ref="B404:B411"/>
    <mergeCell ref="A412:A419"/>
    <mergeCell ref="B412:B419"/>
    <mergeCell ref="A420:A427"/>
    <mergeCell ref="B420:B427"/>
    <mergeCell ref="A452:A459"/>
    <mergeCell ref="B452:B459"/>
    <mergeCell ref="A604:A611"/>
    <mergeCell ref="B604:B611"/>
    <mergeCell ref="A612:A619"/>
    <mergeCell ref="B612:B619"/>
    <mergeCell ref="A620:A627"/>
    <mergeCell ref="B620:B627"/>
    <mergeCell ref="A628:A635"/>
    <mergeCell ref="B628:B635"/>
    <mergeCell ref="A564:A571"/>
    <mergeCell ref="B564:B571"/>
    <mergeCell ref="A572:A579"/>
    <mergeCell ref="B572:B579"/>
    <mergeCell ref="A580:A587"/>
    <mergeCell ref="B580:B587"/>
    <mergeCell ref="A588:A595"/>
    <mergeCell ref="B588:B595"/>
    <mergeCell ref="A596:A603"/>
    <mergeCell ref="B596:B603"/>
    <mergeCell ref="A636:A643"/>
    <mergeCell ref="B636:B643"/>
    <mergeCell ref="A644:A651"/>
    <mergeCell ref="B644:B651"/>
    <mergeCell ref="A652:A659"/>
    <mergeCell ref="B652:B659"/>
    <mergeCell ref="A668:A675"/>
    <mergeCell ref="B668:B675"/>
    <mergeCell ref="A676:A683"/>
    <mergeCell ref="B676:B683"/>
    <mergeCell ref="A660:A667"/>
    <mergeCell ref="B660:B667"/>
    <mergeCell ref="A684:A691"/>
    <mergeCell ref="B684:B691"/>
    <mergeCell ref="A692:A699"/>
    <mergeCell ref="B692:B699"/>
    <mergeCell ref="A700:A707"/>
    <mergeCell ref="B700:B707"/>
    <mergeCell ref="A708:A715"/>
    <mergeCell ref="B708:B715"/>
    <mergeCell ref="A764:A771"/>
    <mergeCell ref="B764:B771"/>
    <mergeCell ref="A740:A747"/>
    <mergeCell ref="B740:B747"/>
    <mergeCell ref="A748:A755"/>
    <mergeCell ref="B748:B755"/>
    <mergeCell ref="A756:A763"/>
    <mergeCell ref="B756:B763"/>
    <mergeCell ref="A716:A723"/>
    <mergeCell ref="B716:B723"/>
    <mergeCell ref="A724:A731"/>
    <mergeCell ref="B724:B731"/>
    <mergeCell ref="A732:A739"/>
    <mergeCell ref="B732:B739"/>
    <mergeCell ref="A772:A779"/>
    <mergeCell ref="B772:B779"/>
    <mergeCell ref="A780:A787"/>
    <mergeCell ref="B780:B787"/>
    <mergeCell ref="A788:A795"/>
    <mergeCell ref="B788:B795"/>
    <mergeCell ref="A796:A803"/>
    <mergeCell ref="B796:B803"/>
    <mergeCell ref="A812:A819"/>
    <mergeCell ref="B812:B819"/>
    <mergeCell ref="A804:A811"/>
    <mergeCell ref="B804:B811"/>
    <mergeCell ref="L868:L875"/>
    <mergeCell ref="L860:L867"/>
    <mergeCell ref="L852:L859"/>
    <mergeCell ref="L844:L851"/>
    <mergeCell ref="L836:L843"/>
    <mergeCell ref="L828:L835"/>
    <mergeCell ref="L820:L827"/>
    <mergeCell ref="A820:A827"/>
    <mergeCell ref="B820:B827"/>
    <mergeCell ref="A828:A835"/>
    <mergeCell ref="B828:B835"/>
    <mergeCell ref="A836:A843"/>
    <mergeCell ref="B836:B843"/>
    <mergeCell ref="A844:A851"/>
    <mergeCell ref="B844:B851"/>
    <mergeCell ref="A868:A875"/>
    <mergeCell ref="B868:B875"/>
    <mergeCell ref="A852:A859"/>
    <mergeCell ref="B852:B859"/>
    <mergeCell ref="A860:A867"/>
    <mergeCell ref="B860:B867"/>
  </mergeCells>
  <pageMargins left="0.31496062992125984" right="0.31496062992125984" top="0.78740157480314965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9"/>
  <sheetViews>
    <sheetView workbookViewId="0">
      <selection activeCell="B1" sqref="B1:B1048576"/>
    </sheetView>
  </sheetViews>
  <sheetFormatPr defaultRowHeight="15" x14ac:dyDescent="0.25"/>
  <cols>
    <col min="1" max="1" width="5" style="82" customWidth="1"/>
    <col min="2" max="2" width="18.85546875" style="83" customWidth="1"/>
  </cols>
  <sheetData>
    <row r="1" spans="1:2" ht="15" customHeight="1" x14ac:dyDescent="0.25">
      <c r="A1" s="106" t="s">
        <v>12</v>
      </c>
      <c r="B1" s="107" t="s">
        <v>72</v>
      </c>
    </row>
    <row r="2" spans="1:2" x14ac:dyDescent="0.25">
      <c r="A2" s="108"/>
      <c r="B2" s="109"/>
    </row>
    <row r="3" spans="1:2" x14ac:dyDescent="0.25">
      <c r="A3" s="110"/>
      <c r="B3" s="111"/>
    </row>
    <row r="4" spans="1:2" ht="15" customHeight="1" x14ac:dyDescent="0.25">
      <c r="A4" s="112"/>
      <c r="B4" s="113" t="s">
        <v>7</v>
      </c>
    </row>
    <row r="5" spans="1:2" x14ac:dyDescent="0.25">
      <c r="A5" s="114"/>
      <c r="B5" s="115"/>
    </row>
    <row r="6" spans="1:2" x14ac:dyDescent="0.25">
      <c r="A6" s="114"/>
      <c r="B6" s="115"/>
    </row>
    <row r="7" spans="1:2" x14ac:dyDescent="0.25">
      <c r="A7" s="114"/>
      <c r="B7" s="115"/>
    </row>
    <row r="8" spans="1:2" x14ac:dyDescent="0.25">
      <c r="A8" s="114"/>
      <c r="B8" s="115"/>
    </row>
    <row r="9" spans="1:2" x14ac:dyDescent="0.25">
      <c r="A9" s="114"/>
      <c r="B9" s="115"/>
    </row>
    <row r="10" spans="1:2" x14ac:dyDescent="0.25">
      <c r="A10" s="114"/>
      <c r="B10" s="115"/>
    </row>
    <row r="11" spans="1:2" x14ac:dyDescent="0.25">
      <c r="A11" s="116"/>
      <c r="B11" s="117"/>
    </row>
    <row r="12" spans="1:2" ht="15" customHeight="1" x14ac:dyDescent="0.25">
      <c r="A12" s="118" t="s">
        <v>22</v>
      </c>
      <c r="B12" s="119" t="s">
        <v>193</v>
      </c>
    </row>
    <row r="13" spans="1:2" x14ac:dyDescent="0.25">
      <c r="A13" s="120"/>
      <c r="B13" s="121"/>
    </row>
    <row r="14" spans="1:2" x14ac:dyDescent="0.25">
      <c r="A14" s="120"/>
      <c r="B14" s="121"/>
    </row>
    <row r="15" spans="1:2" x14ac:dyDescent="0.25">
      <c r="A15" s="120"/>
      <c r="B15" s="121"/>
    </row>
    <row r="16" spans="1:2" x14ac:dyDescent="0.25">
      <c r="A16" s="120"/>
      <c r="B16" s="121"/>
    </row>
    <row r="17" spans="1:2" x14ac:dyDescent="0.25">
      <c r="A17" s="120"/>
      <c r="B17" s="121"/>
    </row>
    <row r="18" spans="1:2" x14ac:dyDescent="0.25">
      <c r="A18" s="120"/>
      <c r="B18" s="121"/>
    </row>
    <row r="19" spans="1:2" x14ac:dyDescent="0.25">
      <c r="A19" s="122"/>
      <c r="B19" s="123"/>
    </row>
    <row r="20" spans="1:2" ht="15" customHeight="1" x14ac:dyDescent="0.25">
      <c r="A20" s="124" t="s">
        <v>15</v>
      </c>
      <c r="B20" s="125" t="s">
        <v>194</v>
      </c>
    </row>
    <row r="21" spans="1:2" x14ac:dyDescent="0.25">
      <c r="A21" s="126"/>
      <c r="B21" s="127"/>
    </row>
    <row r="22" spans="1:2" x14ac:dyDescent="0.25">
      <c r="A22" s="126"/>
      <c r="B22" s="127"/>
    </row>
    <row r="23" spans="1:2" x14ac:dyDescent="0.25">
      <c r="A23" s="126"/>
      <c r="B23" s="127"/>
    </row>
    <row r="24" spans="1:2" x14ac:dyDescent="0.25">
      <c r="A24" s="126"/>
      <c r="B24" s="127"/>
    </row>
    <row r="25" spans="1:2" x14ac:dyDescent="0.25">
      <c r="A25" s="126"/>
      <c r="B25" s="127"/>
    </row>
    <row r="26" spans="1:2" x14ac:dyDescent="0.25">
      <c r="A26" s="126"/>
      <c r="B26" s="127"/>
    </row>
    <row r="27" spans="1:2" x14ac:dyDescent="0.25">
      <c r="A27" s="128"/>
      <c r="B27" s="129"/>
    </row>
    <row r="28" spans="1:2" ht="15" customHeight="1" x14ac:dyDescent="0.25">
      <c r="A28" s="130" t="s">
        <v>23</v>
      </c>
      <c r="B28" s="131" t="s">
        <v>222</v>
      </c>
    </row>
    <row r="29" spans="1:2" x14ac:dyDescent="0.25">
      <c r="A29" s="132"/>
      <c r="B29" s="133"/>
    </row>
    <row r="30" spans="1:2" x14ac:dyDescent="0.25">
      <c r="A30" s="132"/>
      <c r="B30" s="133"/>
    </row>
    <row r="31" spans="1:2" x14ac:dyDescent="0.25">
      <c r="A31" s="132"/>
      <c r="B31" s="133"/>
    </row>
    <row r="32" spans="1:2" x14ac:dyDescent="0.25">
      <c r="A32" s="132"/>
      <c r="B32" s="133"/>
    </row>
    <row r="33" spans="1:2" x14ac:dyDescent="0.25">
      <c r="A33" s="132"/>
      <c r="B33" s="133"/>
    </row>
    <row r="34" spans="1:2" x14ac:dyDescent="0.25">
      <c r="A34" s="132"/>
      <c r="B34" s="133"/>
    </row>
    <row r="35" spans="1:2" x14ac:dyDescent="0.25">
      <c r="A35" s="134"/>
      <c r="B35" s="135"/>
    </row>
    <row r="36" spans="1:2" ht="15" customHeight="1" x14ac:dyDescent="0.25">
      <c r="A36" s="124" t="s">
        <v>14</v>
      </c>
      <c r="B36" s="125" t="s">
        <v>247</v>
      </c>
    </row>
    <row r="37" spans="1:2" x14ac:dyDescent="0.25">
      <c r="A37" s="126"/>
      <c r="B37" s="127"/>
    </row>
    <row r="38" spans="1:2" x14ac:dyDescent="0.25">
      <c r="A38" s="126"/>
      <c r="B38" s="127"/>
    </row>
    <row r="39" spans="1:2" x14ac:dyDescent="0.25">
      <c r="A39" s="126"/>
      <c r="B39" s="127"/>
    </row>
    <row r="40" spans="1:2" x14ac:dyDescent="0.25">
      <c r="A40" s="126"/>
      <c r="B40" s="127"/>
    </row>
    <row r="41" spans="1:2" x14ac:dyDescent="0.25">
      <c r="A41" s="126"/>
      <c r="B41" s="127"/>
    </row>
    <row r="42" spans="1:2" x14ac:dyDescent="0.25">
      <c r="A42" s="126"/>
      <c r="B42" s="127"/>
    </row>
    <row r="43" spans="1:2" x14ac:dyDescent="0.25">
      <c r="A43" s="128"/>
      <c r="B43" s="129"/>
    </row>
    <row r="44" spans="1:2" ht="15" customHeight="1" x14ac:dyDescent="0.25">
      <c r="A44" s="130" t="s">
        <v>24</v>
      </c>
      <c r="B44" s="131" t="s">
        <v>33</v>
      </c>
    </row>
    <row r="45" spans="1:2" x14ac:dyDescent="0.25">
      <c r="A45" s="132"/>
      <c r="B45" s="133"/>
    </row>
    <row r="46" spans="1:2" x14ac:dyDescent="0.25">
      <c r="A46" s="132"/>
      <c r="B46" s="133"/>
    </row>
    <row r="47" spans="1:2" x14ac:dyDescent="0.25">
      <c r="A47" s="132"/>
      <c r="B47" s="133"/>
    </row>
    <row r="48" spans="1:2" x14ac:dyDescent="0.25">
      <c r="A48" s="132"/>
      <c r="B48" s="133"/>
    </row>
    <row r="49" spans="1:2" x14ac:dyDescent="0.25">
      <c r="A49" s="132"/>
      <c r="B49" s="133"/>
    </row>
    <row r="50" spans="1:2" x14ac:dyDescent="0.25">
      <c r="A50" s="132"/>
      <c r="B50" s="133"/>
    </row>
    <row r="51" spans="1:2" x14ac:dyDescent="0.25">
      <c r="A51" s="134"/>
      <c r="B51" s="135"/>
    </row>
    <row r="52" spans="1:2" ht="15" customHeight="1" x14ac:dyDescent="0.25">
      <c r="A52" s="130" t="s">
        <v>25</v>
      </c>
      <c r="B52" s="131" t="s">
        <v>73</v>
      </c>
    </row>
    <row r="53" spans="1:2" x14ac:dyDescent="0.25">
      <c r="A53" s="132"/>
      <c r="B53" s="133"/>
    </row>
    <row r="54" spans="1:2" x14ac:dyDescent="0.25">
      <c r="A54" s="132"/>
      <c r="B54" s="133"/>
    </row>
    <row r="55" spans="1:2" x14ac:dyDescent="0.25">
      <c r="A55" s="132"/>
      <c r="B55" s="133"/>
    </row>
    <row r="56" spans="1:2" x14ac:dyDescent="0.25">
      <c r="A56" s="132"/>
      <c r="B56" s="133"/>
    </row>
    <row r="57" spans="1:2" x14ac:dyDescent="0.25">
      <c r="A57" s="132"/>
      <c r="B57" s="133"/>
    </row>
    <row r="58" spans="1:2" x14ac:dyDescent="0.25">
      <c r="A58" s="132"/>
      <c r="B58" s="133"/>
    </row>
    <row r="59" spans="1:2" x14ac:dyDescent="0.25">
      <c r="A59" s="134"/>
      <c r="B59" s="135"/>
    </row>
    <row r="60" spans="1:2" ht="15" customHeight="1" x14ac:dyDescent="0.25">
      <c r="A60" s="130" t="s">
        <v>26</v>
      </c>
      <c r="B60" s="131" t="s">
        <v>34</v>
      </c>
    </row>
    <row r="61" spans="1:2" x14ac:dyDescent="0.25">
      <c r="A61" s="132"/>
      <c r="B61" s="133"/>
    </row>
    <row r="62" spans="1:2" x14ac:dyDescent="0.25">
      <c r="A62" s="132"/>
      <c r="B62" s="133"/>
    </row>
    <row r="63" spans="1:2" x14ac:dyDescent="0.25">
      <c r="A63" s="132"/>
      <c r="B63" s="133"/>
    </row>
    <row r="64" spans="1:2" x14ac:dyDescent="0.25">
      <c r="A64" s="132"/>
      <c r="B64" s="133"/>
    </row>
    <row r="65" spans="1:2" x14ac:dyDescent="0.25">
      <c r="A65" s="132"/>
      <c r="B65" s="133"/>
    </row>
    <row r="66" spans="1:2" x14ac:dyDescent="0.25">
      <c r="A66" s="132"/>
      <c r="B66" s="133"/>
    </row>
    <row r="67" spans="1:2" x14ac:dyDescent="0.25">
      <c r="A67" s="134"/>
      <c r="B67" s="135"/>
    </row>
    <row r="68" spans="1:2" ht="15" customHeight="1" x14ac:dyDescent="0.25">
      <c r="A68" s="130" t="s">
        <v>32</v>
      </c>
      <c r="B68" s="131" t="s">
        <v>35</v>
      </c>
    </row>
    <row r="69" spans="1:2" x14ac:dyDescent="0.25">
      <c r="A69" s="132"/>
      <c r="B69" s="133"/>
    </row>
    <row r="70" spans="1:2" x14ac:dyDescent="0.25">
      <c r="A70" s="132"/>
      <c r="B70" s="133"/>
    </row>
    <row r="71" spans="1:2" x14ac:dyDescent="0.25">
      <c r="A71" s="132"/>
      <c r="B71" s="133"/>
    </row>
    <row r="72" spans="1:2" x14ac:dyDescent="0.25">
      <c r="A72" s="132"/>
      <c r="B72" s="133"/>
    </row>
    <row r="73" spans="1:2" x14ac:dyDescent="0.25">
      <c r="A73" s="132"/>
      <c r="B73" s="133"/>
    </row>
    <row r="74" spans="1:2" x14ac:dyDescent="0.25">
      <c r="A74" s="132"/>
      <c r="B74" s="133"/>
    </row>
    <row r="75" spans="1:2" x14ac:dyDescent="0.25">
      <c r="A75" s="134"/>
      <c r="B75" s="135"/>
    </row>
    <row r="76" spans="1:2" ht="15" customHeight="1" x14ac:dyDescent="0.25">
      <c r="A76" s="130" t="s">
        <v>31</v>
      </c>
      <c r="B76" s="131" t="s">
        <v>74</v>
      </c>
    </row>
    <row r="77" spans="1:2" x14ac:dyDescent="0.25">
      <c r="A77" s="132"/>
      <c r="B77" s="133"/>
    </row>
    <row r="78" spans="1:2" x14ac:dyDescent="0.25">
      <c r="A78" s="132"/>
      <c r="B78" s="133"/>
    </row>
    <row r="79" spans="1:2" x14ac:dyDescent="0.25">
      <c r="A79" s="132"/>
      <c r="B79" s="133"/>
    </row>
    <row r="80" spans="1:2" x14ac:dyDescent="0.25">
      <c r="A80" s="132"/>
      <c r="B80" s="133"/>
    </row>
    <row r="81" spans="1:2" x14ac:dyDescent="0.25">
      <c r="A81" s="132"/>
      <c r="B81" s="133"/>
    </row>
    <row r="82" spans="1:2" x14ac:dyDescent="0.25">
      <c r="A82" s="132"/>
      <c r="B82" s="133"/>
    </row>
    <row r="83" spans="1:2" x14ac:dyDescent="0.25">
      <c r="A83" s="134"/>
      <c r="B83" s="135"/>
    </row>
    <row r="84" spans="1:2" ht="15" customHeight="1" x14ac:dyDescent="0.25">
      <c r="A84" s="130" t="s">
        <v>30</v>
      </c>
      <c r="B84" s="131" t="s">
        <v>36</v>
      </c>
    </row>
    <row r="85" spans="1:2" x14ac:dyDescent="0.25">
      <c r="A85" s="132"/>
      <c r="B85" s="133"/>
    </row>
    <row r="86" spans="1:2" x14ac:dyDescent="0.25">
      <c r="A86" s="132"/>
      <c r="B86" s="133"/>
    </row>
    <row r="87" spans="1:2" x14ac:dyDescent="0.25">
      <c r="A87" s="132"/>
      <c r="B87" s="133"/>
    </row>
    <row r="88" spans="1:2" x14ac:dyDescent="0.25">
      <c r="A88" s="132"/>
      <c r="B88" s="133"/>
    </row>
    <row r="89" spans="1:2" x14ac:dyDescent="0.25">
      <c r="A89" s="132"/>
      <c r="B89" s="133"/>
    </row>
    <row r="90" spans="1:2" x14ac:dyDescent="0.25">
      <c r="A90" s="132"/>
      <c r="B90" s="133"/>
    </row>
    <row r="91" spans="1:2" x14ac:dyDescent="0.25">
      <c r="A91" s="134"/>
      <c r="B91" s="135"/>
    </row>
    <row r="92" spans="1:2" ht="15" customHeight="1" x14ac:dyDescent="0.25">
      <c r="A92" s="130" t="s">
        <v>29</v>
      </c>
      <c r="B92" s="131" t="s">
        <v>37</v>
      </c>
    </row>
    <row r="93" spans="1:2" x14ac:dyDescent="0.25">
      <c r="A93" s="132"/>
      <c r="B93" s="133"/>
    </row>
    <row r="94" spans="1:2" x14ac:dyDescent="0.25">
      <c r="A94" s="132"/>
      <c r="B94" s="133"/>
    </row>
    <row r="95" spans="1:2" x14ac:dyDescent="0.25">
      <c r="A95" s="132"/>
      <c r="B95" s="133"/>
    </row>
    <row r="96" spans="1:2" x14ac:dyDescent="0.25">
      <c r="A96" s="132"/>
      <c r="B96" s="133"/>
    </row>
    <row r="97" spans="1:2" x14ac:dyDescent="0.25">
      <c r="A97" s="132"/>
      <c r="B97" s="133"/>
    </row>
    <row r="98" spans="1:2" x14ac:dyDescent="0.25">
      <c r="A98" s="132"/>
      <c r="B98" s="133"/>
    </row>
    <row r="99" spans="1:2" x14ac:dyDescent="0.25">
      <c r="A99" s="134"/>
      <c r="B99" s="135"/>
    </row>
    <row r="100" spans="1:2" ht="15" customHeight="1" x14ac:dyDescent="0.25">
      <c r="A100" s="130" t="s">
        <v>28</v>
      </c>
      <c r="B100" s="131" t="s">
        <v>38</v>
      </c>
    </row>
    <row r="101" spans="1:2" x14ac:dyDescent="0.25">
      <c r="A101" s="132"/>
      <c r="B101" s="133"/>
    </row>
    <row r="102" spans="1:2" x14ac:dyDescent="0.25">
      <c r="A102" s="132"/>
      <c r="B102" s="133"/>
    </row>
    <row r="103" spans="1:2" x14ac:dyDescent="0.25">
      <c r="A103" s="132"/>
      <c r="B103" s="133"/>
    </row>
    <row r="104" spans="1:2" x14ac:dyDescent="0.25">
      <c r="A104" s="132"/>
      <c r="B104" s="133"/>
    </row>
    <row r="105" spans="1:2" x14ac:dyDescent="0.25">
      <c r="A105" s="132"/>
      <c r="B105" s="133"/>
    </row>
    <row r="106" spans="1:2" x14ac:dyDescent="0.25">
      <c r="A106" s="132"/>
      <c r="B106" s="133"/>
    </row>
    <row r="107" spans="1:2" x14ac:dyDescent="0.25">
      <c r="A107" s="134"/>
      <c r="B107" s="135"/>
    </row>
    <row r="108" spans="1:2" ht="15" customHeight="1" x14ac:dyDescent="0.25">
      <c r="A108" s="130" t="s">
        <v>27</v>
      </c>
      <c r="B108" s="131" t="s">
        <v>39</v>
      </c>
    </row>
    <row r="109" spans="1:2" x14ac:dyDescent="0.25">
      <c r="A109" s="132"/>
      <c r="B109" s="133"/>
    </row>
    <row r="110" spans="1:2" x14ac:dyDescent="0.25">
      <c r="A110" s="132"/>
      <c r="B110" s="133"/>
    </row>
    <row r="111" spans="1:2" x14ac:dyDescent="0.25">
      <c r="A111" s="132"/>
      <c r="B111" s="133"/>
    </row>
    <row r="112" spans="1:2" x14ac:dyDescent="0.25">
      <c r="A112" s="132"/>
      <c r="B112" s="133"/>
    </row>
    <row r="113" spans="1:2" x14ac:dyDescent="0.25">
      <c r="A113" s="132"/>
      <c r="B113" s="133"/>
    </row>
    <row r="114" spans="1:2" x14ac:dyDescent="0.25">
      <c r="A114" s="132"/>
      <c r="B114" s="133"/>
    </row>
    <row r="115" spans="1:2" x14ac:dyDescent="0.25">
      <c r="A115" s="134"/>
      <c r="B115" s="135"/>
    </row>
    <row r="116" spans="1:2" ht="15" customHeight="1" x14ac:dyDescent="0.25">
      <c r="A116" s="118" t="s">
        <v>9</v>
      </c>
      <c r="B116" s="119" t="s">
        <v>195</v>
      </c>
    </row>
    <row r="117" spans="1:2" x14ac:dyDescent="0.25">
      <c r="A117" s="120"/>
      <c r="B117" s="121"/>
    </row>
    <row r="118" spans="1:2" x14ac:dyDescent="0.25">
      <c r="A118" s="120"/>
      <c r="B118" s="121"/>
    </row>
    <row r="119" spans="1:2" x14ac:dyDescent="0.25">
      <c r="A119" s="120"/>
      <c r="B119" s="121"/>
    </row>
    <row r="120" spans="1:2" x14ac:dyDescent="0.25">
      <c r="A120" s="120"/>
      <c r="B120" s="121"/>
    </row>
    <row r="121" spans="1:2" x14ac:dyDescent="0.25">
      <c r="A121" s="120"/>
      <c r="B121" s="121"/>
    </row>
    <row r="122" spans="1:2" x14ac:dyDescent="0.25">
      <c r="A122" s="120"/>
      <c r="B122" s="121"/>
    </row>
    <row r="123" spans="1:2" x14ac:dyDescent="0.25">
      <c r="A123" s="122"/>
      <c r="B123" s="123"/>
    </row>
    <row r="124" spans="1:2" ht="15" customHeight="1" x14ac:dyDescent="0.25">
      <c r="A124" s="124" t="s">
        <v>16</v>
      </c>
      <c r="B124" s="125" t="s">
        <v>196</v>
      </c>
    </row>
    <row r="125" spans="1:2" x14ac:dyDescent="0.25">
      <c r="A125" s="126"/>
      <c r="B125" s="127"/>
    </row>
    <row r="126" spans="1:2" x14ac:dyDescent="0.25">
      <c r="A126" s="126"/>
      <c r="B126" s="127"/>
    </row>
    <row r="127" spans="1:2" x14ac:dyDescent="0.25">
      <c r="A127" s="126"/>
      <c r="B127" s="127"/>
    </row>
    <row r="128" spans="1:2" x14ac:dyDescent="0.25">
      <c r="A128" s="126"/>
      <c r="B128" s="127"/>
    </row>
    <row r="129" spans="1:2" x14ac:dyDescent="0.25">
      <c r="A129" s="126"/>
      <c r="B129" s="127"/>
    </row>
    <row r="130" spans="1:2" x14ac:dyDescent="0.25">
      <c r="A130" s="126"/>
      <c r="B130" s="127"/>
    </row>
    <row r="131" spans="1:2" x14ac:dyDescent="0.25">
      <c r="A131" s="128"/>
      <c r="B131" s="129"/>
    </row>
    <row r="132" spans="1:2" ht="15" customHeight="1" x14ac:dyDescent="0.25">
      <c r="A132" s="130" t="s">
        <v>17</v>
      </c>
      <c r="B132" s="131" t="s">
        <v>40</v>
      </c>
    </row>
    <row r="133" spans="1:2" x14ac:dyDescent="0.25">
      <c r="A133" s="132"/>
      <c r="B133" s="133"/>
    </row>
    <row r="134" spans="1:2" x14ac:dyDescent="0.25">
      <c r="A134" s="132"/>
      <c r="B134" s="133"/>
    </row>
    <row r="135" spans="1:2" x14ac:dyDescent="0.25">
      <c r="A135" s="132"/>
      <c r="B135" s="133"/>
    </row>
    <row r="136" spans="1:2" x14ac:dyDescent="0.25">
      <c r="A136" s="132"/>
      <c r="B136" s="133"/>
    </row>
    <row r="137" spans="1:2" x14ac:dyDescent="0.25">
      <c r="A137" s="132"/>
      <c r="B137" s="133"/>
    </row>
    <row r="138" spans="1:2" x14ac:dyDescent="0.25">
      <c r="A138" s="132"/>
      <c r="B138" s="133"/>
    </row>
    <row r="139" spans="1:2" x14ac:dyDescent="0.25">
      <c r="A139" s="134"/>
      <c r="B139" s="135"/>
    </row>
    <row r="140" spans="1:2" ht="15" customHeight="1" x14ac:dyDescent="0.25">
      <c r="A140" s="130" t="s">
        <v>18</v>
      </c>
      <c r="B140" s="131" t="s">
        <v>41</v>
      </c>
    </row>
    <row r="141" spans="1:2" x14ac:dyDescent="0.25">
      <c r="A141" s="132"/>
      <c r="B141" s="133"/>
    </row>
    <row r="142" spans="1:2" x14ac:dyDescent="0.25">
      <c r="A142" s="132"/>
      <c r="B142" s="133"/>
    </row>
    <row r="143" spans="1:2" x14ac:dyDescent="0.25">
      <c r="A143" s="132"/>
      <c r="B143" s="133"/>
    </row>
    <row r="144" spans="1:2" x14ac:dyDescent="0.25">
      <c r="A144" s="132"/>
      <c r="B144" s="133"/>
    </row>
    <row r="145" spans="1:2" x14ac:dyDescent="0.25">
      <c r="A145" s="132"/>
      <c r="B145" s="133"/>
    </row>
    <row r="146" spans="1:2" x14ac:dyDescent="0.25">
      <c r="A146" s="132"/>
      <c r="B146" s="133"/>
    </row>
    <row r="147" spans="1:2" x14ac:dyDescent="0.25">
      <c r="A147" s="134"/>
      <c r="B147" s="135"/>
    </row>
    <row r="148" spans="1:2" ht="15" customHeight="1" x14ac:dyDescent="0.25">
      <c r="A148" s="130" t="s">
        <v>19</v>
      </c>
      <c r="B148" s="131" t="s">
        <v>42</v>
      </c>
    </row>
    <row r="149" spans="1:2" x14ac:dyDescent="0.25">
      <c r="A149" s="132"/>
      <c r="B149" s="133"/>
    </row>
    <row r="150" spans="1:2" x14ac:dyDescent="0.25">
      <c r="A150" s="132"/>
      <c r="B150" s="133"/>
    </row>
    <row r="151" spans="1:2" x14ac:dyDescent="0.25">
      <c r="A151" s="132"/>
      <c r="B151" s="133"/>
    </row>
    <row r="152" spans="1:2" x14ac:dyDescent="0.25">
      <c r="A152" s="132"/>
      <c r="B152" s="133"/>
    </row>
    <row r="153" spans="1:2" x14ac:dyDescent="0.25">
      <c r="A153" s="132"/>
      <c r="B153" s="133"/>
    </row>
    <row r="154" spans="1:2" x14ac:dyDescent="0.25">
      <c r="A154" s="132"/>
      <c r="B154" s="133"/>
    </row>
    <row r="155" spans="1:2" x14ac:dyDescent="0.25">
      <c r="A155" s="134"/>
      <c r="B155" s="135"/>
    </row>
    <row r="156" spans="1:2" ht="15" customHeight="1" x14ac:dyDescent="0.25">
      <c r="A156" s="124" t="s">
        <v>10</v>
      </c>
      <c r="B156" s="125" t="s">
        <v>197</v>
      </c>
    </row>
    <row r="157" spans="1:2" x14ac:dyDescent="0.25">
      <c r="A157" s="126"/>
      <c r="B157" s="127"/>
    </row>
    <row r="158" spans="1:2" x14ac:dyDescent="0.25">
      <c r="A158" s="126"/>
      <c r="B158" s="127"/>
    </row>
    <row r="159" spans="1:2" x14ac:dyDescent="0.25">
      <c r="A159" s="126"/>
      <c r="B159" s="127"/>
    </row>
    <row r="160" spans="1:2" x14ac:dyDescent="0.25">
      <c r="A160" s="126"/>
      <c r="B160" s="127"/>
    </row>
    <row r="161" spans="1:2" x14ac:dyDescent="0.25">
      <c r="A161" s="126"/>
      <c r="B161" s="127"/>
    </row>
    <row r="162" spans="1:2" x14ac:dyDescent="0.25">
      <c r="A162" s="126"/>
      <c r="B162" s="127"/>
    </row>
    <row r="163" spans="1:2" x14ac:dyDescent="0.25">
      <c r="A163" s="128"/>
      <c r="B163" s="129"/>
    </row>
    <row r="164" spans="1:2" ht="15" customHeight="1" x14ac:dyDescent="0.25">
      <c r="A164" s="136" t="s">
        <v>43</v>
      </c>
      <c r="B164" s="137" t="s">
        <v>44</v>
      </c>
    </row>
    <row r="165" spans="1:2" x14ac:dyDescent="0.25">
      <c r="A165" s="138"/>
      <c r="B165" s="139"/>
    </row>
    <row r="166" spans="1:2" x14ac:dyDescent="0.25">
      <c r="A166" s="138"/>
      <c r="B166" s="139"/>
    </row>
    <row r="167" spans="1:2" x14ac:dyDescent="0.25">
      <c r="A167" s="138"/>
      <c r="B167" s="139"/>
    </row>
    <row r="168" spans="1:2" x14ac:dyDescent="0.25">
      <c r="A168" s="138"/>
      <c r="B168" s="139"/>
    </row>
    <row r="169" spans="1:2" x14ac:dyDescent="0.25">
      <c r="A169" s="138"/>
      <c r="B169" s="139"/>
    </row>
    <row r="170" spans="1:2" x14ac:dyDescent="0.25">
      <c r="A170" s="138"/>
      <c r="B170" s="139"/>
    </row>
    <row r="171" spans="1:2" x14ac:dyDescent="0.25">
      <c r="A171" s="140"/>
      <c r="B171" s="141"/>
    </row>
    <row r="172" spans="1:2" ht="15" customHeight="1" x14ac:dyDescent="0.25">
      <c r="A172" s="118" t="s">
        <v>50</v>
      </c>
      <c r="B172" s="119" t="s">
        <v>198</v>
      </c>
    </row>
    <row r="173" spans="1:2" x14ac:dyDescent="0.25">
      <c r="A173" s="120"/>
      <c r="B173" s="121"/>
    </row>
    <row r="174" spans="1:2" x14ac:dyDescent="0.25">
      <c r="A174" s="120"/>
      <c r="B174" s="121"/>
    </row>
    <row r="175" spans="1:2" x14ac:dyDescent="0.25">
      <c r="A175" s="120"/>
      <c r="B175" s="121"/>
    </row>
    <row r="176" spans="1:2" x14ac:dyDescent="0.25">
      <c r="A176" s="120"/>
      <c r="B176" s="121"/>
    </row>
    <row r="177" spans="1:2" x14ac:dyDescent="0.25">
      <c r="A177" s="120"/>
      <c r="B177" s="121"/>
    </row>
    <row r="178" spans="1:2" x14ac:dyDescent="0.25">
      <c r="A178" s="120"/>
      <c r="B178" s="121"/>
    </row>
    <row r="179" spans="1:2" x14ac:dyDescent="0.25">
      <c r="A179" s="122"/>
      <c r="B179" s="123"/>
    </row>
    <row r="180" spans="1:2" ht="15" customHeight="1" x14ac:dyDescent="0.25">
      <c r="A180" s="124" t="s">
        <v>20</v>
      </c>
      <c r="B180" s="125" t="s">
        <v>199</v>
      </c>
    </row>
    <row r="181" spans="1:2" x14ac:dyDescent="0.25">
      <c r="A181" s="126"/>
      <c r="B181" s="127"/>
    </row>
    <row r="182" spans="1:2" x14ac:dyDescent="0.25">
      <c r="A182" s="126"/>
      <c r="B182" s="127"/>
    </row>
    <row r="183" spans="1:2" x14ac:dyDescent="0.25">
      <c r="A183" s="126"/>
      <c r="B183" s="127"/>
    </row>
    <row r="184" spans="1:2" x14ac:dyDescent="0.25">
      <c r="A184" s="126"/>
      <c r="B184" s="127"/>
    </row>
    <row r="185" spans="1:2" x14ac:dyDescent="0.25">
      <c r="A185" s="126"/>
      <c r="B185" s="127"/>
    </row>
    <row r="186" spans="1:2" x14ac:dyDescent="0.25">
      <c r="A186" s="126"/>
      <c r="B186" s="127"/>
    </row>
    <row r="187" spans="1:2" x14ac:dyDescent="0.25">
      <c r="A187" s="128"/>
      <c r="B187" s="129"/>
    </row>
    <row r="188" spans="1:2" ht="15" customHeight="1" x14ac:dyDescent="0.25">
      <c r="A188" s="136" t="s">
        <v>65</v>
      </c>
      <c r="B188" s="137" t="s">
        <v>62</v>
      </c>
    </row>
    <row r="189" spans="1:2" x14ac:dyDescent="0.25">
      <c r="A189" s="138"/>
      <c r="B189" s="139"/>
    </row>
    <row r="190" spans="1:2" x14ac:dyDescent="0.25">
      <c r="A190" s="138"/>
      <c r="B190" s="139"/>
    </row>
    <row r="191" spans="1:2" x14ac:dyDescent="0.25">
      <c r="A191" s="138"/>
      <c r="B191" s="139"/>
    </row>
    <row r="192" spans="1:2" x14ac:dyDescent="0.25">
      <c r="A192" s="138"/>
      <c r="B192" s="139"/>
    </row>
    <row r="193" spans="1:2" x14ac:dyDescent="0.25">
      <c r="A193" s="138"/>
      <c r="B193" s="139"/>
    </row>
    <row r="194" spans="1:2" x14ac:dyDescent="0.25">
      <c r="A194" s="138"/>
      <c r="B194" s="139"/>
    </row>
    <row r="195" spans="1:2" x14ac:dyDescent="0.25">
      <c r="A195" s="140"/>
      <c r="B195" s="141"/>
    </row>
    <row r="196" spans="1:2" ht="15" customHeight="1" x14ac:dyDescent="0.25">
      <c r="A196" s="136" t="s">
        <v>66</v>
      </c>
      <c r="B196" s="137" t="s">
        <v>51</v>
      </c>
    </row>
    <row r="197" spans="1:2" x14ac:dyDescent="0.25">
      <c r="A197" s="138"/>
      <c r="B197" s="139"/>
    </row>
    <row r="198" spans="1:2" x14ac:dyDescent="0.25">
      <c r="A198" s="138"/>
      <c r="B198" s="139"/>
    </row>
    <row r="199" spans="1:2" x14ac:dyDescent="0.25">
      <c r="A199" s="138"/>
      <c r="B199" s="139"/>
    </row>
    <row r="200" spans="1:2" x14ac:dyDescent="0.25">
      <c r="A200" s="138"/>
      <c r="B200" s="139"/>
    </row>
    <row r="201" spans="1:2" x14ac:dyDescent="0.25">
      <c r="A201" s="138"/>
      <c r="B201" s="139"/>
    </row>
    <row r="202" spans="1:2" x14ac:dyDescent="0.25">
      <c r="A202" s="138"/>
      <c r="B202" s="139"/>
    </row>
    <row r="203" spans="1:2" x14ac:dyDescent="0.25">
      <c r="A203" s="140"/>
      <c r="B203" s="141"/>
    </row>
    <row r="204" spans="1:2" ht="15" customHeight="1" x14ac:dyDescent="0.25">
      <c r="A204" s="136" t="s">
        <v>67</v>
      </c>
      <c r="B204" s="137" t="s">
        <v>60</v>
      </c>
    </row>
    <row r="205" spans="1:2" x14ac:dyDescent="0.25">
      <c r="A205" s="138"/>
      <c r="B205" s="139"/>
    </row>
    <row r="206" spans="1:2" x14ac:dyDescent="0.25">
      <c r="A206" s="138"/>
      <c r="B206" s="139"/>
    </row>
    <row r="207" spans="1:2" x14ac:dyDescent="0.25">
      <c r="A207" s="138"/>
      <c r="B207" s="139"/>
    </row>
    <row r="208" spans="1:2" x14ac:dyDescent="0.25">
      <c r="A208" s="138"/>
      <c r="B208" s="139"/>
    </row>
    <row r="209" spans="1:2" x14ac:dyDescent="0.25">
      <c r="A209" s="138"/>
      <c r="B209" s="139"/>
    </row>
    <row r="210" spans="1:2" x14ac:dyDescent="0.25">
      <c r="A210" s="138"/>
      <c r="B210" s="139"/>
    </row>
    <row r="211" spans="1:2" x14ac:dyDescent="0.25">
      <c r="A211" s="140"/>
      <c r="B211" s="141"/>
    </row>
    <row r="212" spans="1:2" ht="15" customHeight="1" x14ac:dyDescent="0.25">
      <c r="A212" s="136" t="s">
        <v>68</v>
      </c>
      <c r="B212" s="137" t="s">
        <v>52</v>
      </c>
    </row>
    <row r="213" spans="1:2" x14ac:dyDescent="0.25">
      <c r="A213" s="138"/>
      <c r="B213" s="139"/>
    </row>
    <row r="214" spans="1:2" x14ac:dyDescent="0.25">
      <c r="A214" s="138"/>
      <c r="B214" s="139"/>
    </row>
    <row r="215" spans="1:2" x14ac:dyDescent="0.25">
      <c r="A215" s="138"/>
      <c r="B215" s="139"/>
    </row>
    <row r="216" spans="1:2" x14ac:dyDescent="0.25">
      <c r="A216" s="138"/>
      <c r="B216" s="139"/>
    </row>
    <row r="217" spans="1:2" x14ac:dyDescent="0.25">
      <c r="A217" s="138"/>
      <c r="B217" s="139"/>
    </row>
    <row r="218" spans="1:2" x14ac:dyDescent="0.25">
      <c r="A218" s="138"/>
      <c r="B218" s="139"/>
    </row>
    <row r="219" spans="1:2" x14ac:dyDescent="0.25">
      <c r="A219" s="140"/>
      <c r="B219" s="141"/>
    </row>
    <row r="220" spans="1:2" ht="15" customHeight="1" x14ac:dyDescent="0.25">
      <c r="A220" s="136" t="s">
        <v>188</v>
      </c>
      <c r="B220" s="137" t="s">
        <v>54</v>
      </c>
    </row>
    <row r="221" spans="1:2" x14ac:dyDescent="0.25">
      <c r="A221" s="138"/>
      <c r="B221" s="139"/>
    </row>
    <row r="222" spans="1:2" x14ac:dyDescent="0.25">
      <c r="A222" s="138"/>
      <c r="B222" s="139"/>
    </row>
    <row r="223" spans="1:2" x14ac:dyDescent="0.25">
      <c r="A223" s="138"/>
      <c r="B223" s="139"/>
    </row>
    <row r="224" spans="1:2" x14ac:dyDescent="0.25">
      <c r="A224" s="138"/>
      <c r="B224" s="139"/>
    </row>
    <row r="225" spans="1:2" x14ac:dyDescent="0.25">
      <c r="A225" s="138"/>
      <c r="B225" s="139"/>
    </row>
    <row r="226" spans="1:2" x14ac:dyDescent="0.25">
      <c r="A226" s="138"/>
      <c r="B226" s="139"/>
    </row>
    <row r="227" spans="1:2" x14ac:dyDescent="0.25">
      <c r="A227" s="140"/>
      <c r="B227" s="141"/>
    </row>
    <row r="228" spans="1:2" ht="15" customHeight="1" x14ac:dyDescent="0.25">
      <c r="A228" s="136" t="s">
        <v>189</v>
      </c>
      <c r="B228" s="137" t="s">
        <v>59</v>
      </c>
    </row>
    <row r="229" spans="1:2" x14ac:dyDescent="0.25">
      <c r="A229" s="138"/>
      <c r="B229" s="139"/>
    </row>
    <row r="230" spans="1:2" x14ac:dyDescent="0.25">
      <c r="A230" s="138"/>
      <c r="B230" s="139"/>
    </row>
    <row r="231" spans="1:2" x14ac:dyDescent="0.25">
      <c r="A231" s="138"/>
      <c r="B231" s="139"/>
    </row>
    <row r="232" spans="1:2" x14ac:dyDescent="0.25">
      <c r="A232" s="138"/>
      <c r="B232" s="139"/>
    </row>
    <row r="233" spans="1:2" x14ac:dyDescent="0.25">
      <c r="A233" s="138"/>
      <c r="B233" s="139"/>
    </row>
    <row r="234" spans="1:2" x14ac:dyDescent="0.25">
      <c r="A234" s="138"/>
      <c r="B234" s="139"/>
    </row>
    <row r="235" spans="1:2" x14ac:dyDescent="0.25">
      <c r="A235" s="140"/>
      <c r="B235" s="141"/>
    </row>
    <row r="236" spans="1:2" ht="15" customHeight="1" x14ac:dyDescent="0.25">
      <c r="A236" s="136" t="s">
        <v>190</v>
      </c>
      <c r="B236" s="137" t="s">
        <v>55</v>
      </c>
    </row>
    <row r="237" spans="1:2" x14ac:dyDescent="0.25">
      <c r="A237" s="138"/>
      <c r="B237" s="139"/>
    </row>
    <row r="238" spans="1:2" x14ac:dyDescent="0.25">
      <c r="A238" s="138"/>
      <c r="B238" s="139"/>
    </row>
    <row r="239" spans="1:2" x14ac:dyDescent="0.25">
      <c r="A239" s="138"/>
      <c r="B239" s="139"/>
    </row>
    <row r="240" spans="1:2" x14ac:dyDescent="0.25">
      <c r="A240" s="138"/>
      <c r="B240" s="139"/>
    </row>
    <row r="241" spans="1:2" x14ac:dyDescent="0.25">
      <c r="A241" s="138"/>
      <c r="B241" s="139"/>
    </row>
    <row r="242" spans="1:2" x14ac:dyDescent="0.25">
      <c r="A242" s="138"/>
      <c r="B242" s="139"/>
    </row>
    <row r="243" spans="1:2" x14ac:dyDescent="0.25">
      <c r="A243" s="140"/>
      <c r="B243" s="141"/>
    </row>
    <row r="244" spans="1:2" ht="15" customHeight="1" x14ac:dyDescent="0.25">
      <c r="A244" s="136" t="s">
        <v>191</v>
      </c>
      <c r="B244" s="137" t="s">
        <v>56</v>
      </c>
    </row>
    <row r="245" spans="1:2" x14ac:dyDescent="0.25">
      <c r="A245" s="138"/>
      <c r="B245" s="139"/>
    </row>
    <row r="246" spans="1:2" x14ac:dyDescent="0.25">
      <c r="A246" s="138"/>
      <c r="B246" s="139"/>
    </row>
    <row r="247" spans="1:2" x14ac:dyDescent="0.25">
      <c r="A247" s="138"/>
      <c r="B247" s="139"/>
    </row>
    <row r="248" spans="1:2" x14ac:dyDescent="0.25">
      <c r="A248" s="138"/>
      <c r="B248" s="139"/>
    </row>
    <row r="249" spans="1:2" x14ac:dyDescent="0.25">
      <c r="A249" s="138"/>
      <c r="B249" s="139"/>
    </row>
    <row r="250" spans="1:2" x14ac:dyDescent="0.25">
      <c r="A250" s="138"/>
      <c r="B250" s="139"/>
    </row>
    <row r="251" spans="1:2" x14ac:dyDescent="0.25">
      <c r="A251" s="140"/>
      <c r="B251" s="141"/>
    </row>
    <row r="252" spans="1:2" ht="15" customHeight="1" x14ac:dyDescent="0.25">
      <c r="A252" s="136" t="s">
        <v>192</v>
      </c>
      <c r="B252" s="137" t="s">
        <v>58</v>
      </c>
    </row>
    <row r="253" spans="1:2" x14ac:dyDescent="0.25">
      <c r="A253" s="138"/>
      <c r="B253" s="139"/>
    </row>
    <row r="254" spans="1:2" x14ac:dyDescent="0.25">
      <c r="A254" s="138"/>
      <c r="B254" s="139"/>
    </row>
    <row r="255" spans="1:2" x14ac:dyDescent="0.25">
      <c r="A255" s="138"/>
      <c r="B255" s="139"/>
    </row>
    <row r="256" spans="1:2" x14ac:dyDescent="0.25">
      <c r="A256" s="138"/>
      <c r="B256" s="139"/>
    </row>
    <row r="257" spans="1:2" x14ac:dyDescent="0.25">
      <c r="A257" s="138"/>
      <c r="B257" s="139"/>
    </row>
    <row r="258" spans="1:2" x14ac:dyDescent="0.25">
      <c r="A258" s="138"/>
      <c r="B258" s="139"/>
    </row>
    <row r="259" spans="1:2" x14ac:dyDescent="0.25">
      <c r="A259" s="140"/>
      <c r="B259" s="141"/>
    </row>
    <row r="260" spans="1:2" ht="15" customHeight="1" x14ac:dyDescent="0.25">
      <c r="A260" s="124" t="s">
        <v>63</v>
      </c>
      <c r="B260" s="125" t="s">
        <v>200</v>
      </c>
    </row>
    <row r="261" spans="1:2" x14ac:dyDescent="0.25">
      <c r="A261" s="126"/>
      <c r="B261" s="127"/>
    </row>
    <row r="262" spans="1:2" x14ac:dyDescent="0.25">
      <c r="A262" s="126"/>
      <c r="B262" s="127"/>
    </row>
    <row r="263" spans="1:2" x14ac:dyDescent="0.25">
      <c r="A263" s="126"/>
      <c r="B263" s="127"/>
    </row>
    <row r="264" spans="1:2" x14ac:dyDescent="0.25">
      <c r="A264" s="126"/>
      <c r="B264" s="127"/>
    </row>
    <row r="265" spans="1:2" x14ac:dyDescent="0.25">
      <c r="A265" s="126"/>
      <c r="B265" s="127"/>
    </row>
    <row r="266" spans="1:2" x14ac:dyDescent="0.25">
      <c r="A266" s="126"/>
      <c r="B266" s="127"/>
    </row>
    <row r="267" spans="1:2" x14ac:dyDescent="0.25">
      <c r="A267" s="128"/>
      <c r="B267" s="129"/>
    </row>
    <row r="268" spans="1:2" ht="15" customHeight="1" x14ac:dyDescent="0.25">
      <c r="A268" s="136" t="s">
        <v>69</v>
      </c>
      <c r="B268" s="137" t="s">
        <v>61</v>
      </c>
    </row>
    <row r="269" spans="1:2" x14ac:dyDescent="0.25">
      <c r="A269" s="138"/>
      <c r="B269" s="139"/>
    </row>
    <row r="270" spans="1:2" x14ac:dyDescent="0.25">
      <c r="A270" s="138"/>
      <c r="B270" s="139"/>
    </row>
    <row r="271" spans="1:2" x14ac:dyDescent="0.25">
      <c r="A271" s="138"/>
      <c r="B271" s="139"/>
    </row>
    <row r="272" spans="1:2" x14ac:dyDescent="0.25">
      <c r="A272" s="138"/>
      <c r="B272" s="139"/>
    </row>
    <row r="273" spans="1:2" x14ac:dyDescent="0.25">
      <c r="A273" s="138"/>
      <c r="B273" s="139"/>
    </row>
    <row r="274" spans="1:2" x14ac:dyDescent="0.25">
      <c r="A274" s="138"/>
      <c r="B274" s="139"/>
    </row>
    <row r="275" spans="1:2" x14ac:dyDescent="0.25">
      <c r="A275" s="140"/>
      <c r="B275" s="141"/>
    </row>
    <row r="276" spans="1:2" ht="15" customHeight="1" x14ac:dyDescent="0.25">
      <c r="A276" s="136" t="s">
        <v>70</v>
      </c>
      <c r="B276" s="137" t="s">
        <v>53</v>
      </c>
    </row>
    <row r="277" spans="1:2" x14ac:dyDescent="0.25">
      <c r="A277" s="138"/>
      <c r="B277" s="139"/>
    </row>
    <row r="278" spans="1:2" x14ac:dyDescent="0.25">
      <c r="A278" s="138"/>
      <c r="B278" s="139"/>
    </row>
    <row r="279" spans="1:2" x14ac:dyDescent="0.25">
      <c r="A279" s="138"/>
      <c r="B279" s="139"/>
    </row>
    <row r="280" spans="1:2" x14ac:dyDescent="0.25">
      <c r="A280" s="138"/>
      <c r="B280" s="139"/>
    </row>
    <row r="281" spans="1:2" x14ac:dyDescent="0.25">
      <c r="A281" s="138"/>
      <c r="B281" s="139"/>
    </row>
    <row r="282" spans="1:2" x14ac:dyDescent="0.25">
      <c r="A282" s="138"/>
      <c r="B282" s="139"/>
    </row>
    <row r="283" spans="1:2" x14ac:dyDescent="0.25">
      <c r="A283" s="140"/>
      <c r="B283" s="141"/>
    </row>
    <row r="284" spans="1:2" ht="15" customHeight="1" x14ac:dyDescent="0.25">
      <c r="A284" s="136" t="s">
        <v>71</v>
      </c>
      <c r="B284" s="137" t="s">
        <v>57</v>
      </c>
    </row>
    <row r="285" spans="1:2" x14ac:dyDescent="0.25">
      <c r="A285" s="138"/>
      <c r="B285" s="139"/>
    </row>
    <row r="286" spans="1:2" x14ac:dyDescent="0.25">
      <c r="A286" s="138"/>
      <c r="B286" s="139"/>
    </row>
    <row r="287" spans="1:2" x14ac:dyDescent="0.25">
      <c r="A287" s="138"/>
      <c r="B287" s="139"/>
    </row>
    <row r="288" spans="1:2" x14ac:dyDescent="0.25">
      <c r="A288" s="138"/>
      <c r="B288" s="139"/>
    </row>
    <row r="289" spans="1:2" x14ac:dyDescent="0.25">
      <c r="A289" s="138"/>
      <c r="B289" s="139"/>
    </row>
    <row r="290" spans="1:2" x14ac:dyDescent="0.25">
      <c r="A290" s="138"/>
      <c r="B290" s="139"/>
    </row>
    <row r="291" spans="1:2" x14ac:dyDescent="0.25">
      <c r="A291" s="140"/>
      <c r="B291" s="141"/>
    </row>
    <row r="292" spans="1:2" ht="15" customHeight="1" x14ac:dyDescent="0.25">
      <c r="A292" s="118" t="s">
        <v>79</v>
      </c>
      <c r="B292" s="119" t="s">
        <v>201</v>
      </c>
    </row>
    <row r="293" spans="1:2" x14ac:dyDescent="0.25">
      <c r="A293" s="120"/>
      <c r="B293" s="121"/>
    </row>
    <row r="294" spans="1:2" x14ac:dyDescent="0.25">
      <c r="A294" s="120"/>
      <c r="B294" s="121"/>
    </row>
    <row r="295" spans="1:2" x14ac:dyDescent="0.25">
      <c r="A295" s="120"/>
      <c r="B295" s="121"/>
    </row>
    <row r="296" spans="1:2" x14ac:dyDescent="0.25">
      <c r="A296" s="120"/>
      <c r="B296" s="121"/>
    </row>
    <row r="297" spans="1:2" x14ac:dyDescent="0.25">
      <c r="A297" s="120"/>
      <c r="B297" s="121"/>
    </row>
    <row r="298" spans="1:2" x14ac:dyDescent="0.25">
      <c r="A298" s="120"/>
      <c r="B298" s="121"/>
    </row>
    <row r="299" spans="1:2" x14ac:dyDescent="0.25">
      <c r="A299" s="122"/>
      <c r="B299" s="123"/>
    </row>
    <row r="300" spans="1:2" ht="15" customHeight="1" x14ac:dyDescent="0.25">
      <c r="A300" s="142" t="s">
        <v>237</v>
      </c>
      <c r="B300" s="143" t="s">
        <v>186</v>
      </c>
    </row>
    <row r="301" spans="1:2" x14ac:dyDescent="0.25">
      <c r="A301" s="144"/>
      <c r="B301" s="145"/>
    </row>
    <row r="302" spans="1:2" x14ac:dyDescent="0.25">
      <c r="A302" s="144"/>
      <c r="B302" s="145"/>
    </row>
    <row r="303" spans="1:2" x14ac:dyDescent="0.25">
      <c r="A303" s="144"/>
      <c r="B303" s="145"/>
    </row>
    <row r="304" spans="1:2" x14ac:dyDescent="0.25">
      <c r="A304" s="144"/>
      <c r="B304" s="145"/>
    </row>
    <row r="305" spans="1:2" x14ac:dyDescent="0.25">
      <c r="A305" s="144"/>
      <c r="B305" s="145"/>
    </row>
    <row r="306" spans="1:2" x14ac:dyDescent="0.25">
      <c r="A306" s="144"/>
      <c r="B306" s="145"/>
    </row>
    <row r="307" spans="1:2" x14ac:dyDescent="0.25">
      <c r="A307" s="146"/>
      <c r="B307" s="147"/>
    </row>
    <row r="308" spans="1:2" ht="15" customHeight="1" x14ac:dyDescent="0.25">
      <c r="A308" s="142" t="s">
        <v>237</v>
      </c>
      <c r="B308" s="143" t="s">
        <v>187</v>
      </c>
    </row>
    <row r="309" spans="1:2" x14ac:dyDescent="0.25">
      <c r="A309" s="144"/>
      <c r="B309" s="145"/>
    </row>
    <row r="310" spans="1:2" x14ac:dyDescent="0.25">
      <c r="A310" s="144"/>
      <c r="B310" s="145"/>
    </row>
    <row r="311" spans="1:2" x14ac:dyDescent="0.25">
      <c r="A311" s="144"/>
      <c r="B311" s="145"/>
    </row>
    <row r="312" spans="1:2" x14ac:dyDescent="0.25">
      <c r="A312" s="144"/>
      <c r="B312" s="145"/>
    </row>
    <row r="313" spans="1:2" x14ac:dyDescent="0.25">
      <c r="A313" s="144"/>
      <c r="B313" s="145"/>
    </row>
    <row r="314" spans="1:2" x14ac:dyDescent="0.25">
      <c r="A314" s="144"/>
      <c r="B314" s="145"/>
    </row>
    <row r="315" spans="1:2" x14ac:dyDescent="0.25">
      <c r="A315" s="146"/>
      <c r="B315" s="147"/>
    </row>
    <row r="316" spans="1:2" ht="15" customHeight="1" x14ac:dyDescent="0.25">
      <c r="A316" s="118" t="s">
        <v>84</v>
      </c>
      <c r="B316" s="119" t="s">
        <v>202</v>
      </c>
    </row>
    <row r="317" spans="1:2" x14ac:dyDescent="0.25">
      <c r="A317" s="120"/>
      <c r="B317" s="121"/>
    </row>
    <row r="318" spans="1:2" x14ac:dyDescent="0.25">
      <c r="A318" s="120"/>
      <c r="B318" s="121"/>
    </row>
    <row r="319" spans="1:2" x14ac:dyDescent="0.25">
      <c r="A319" s="120"/>
      <c r="B319" s="121"/>
    </row>
    <row r="320" spans="1:2" x14ac:dyDescent="0.25">
      <c r="A320" s="120"/>
      <c r="B320" s="121"/>
    </row>
    <row r="321" spans="1:2" x14ac:dyDescent="0.25">
      <c r="A321" s="120"/>
      <c r="B321" s="121"/>
    </row>
    <row r="322" spans="1:2" x14ac:dyDescent="0.25">
      <c r="A322" s="120"/>
      <c r="B322" s="121"/>
    </row>
    <row r="323" spans="1:2" x14ac:dyDescent="0.25">
      <c r="A323" s="122"/>
      <c r="B323" s="123"/>
    </row>
    <row r="324" spans="1:2" ht="15" customHeight="1" x14ac:dyDescent="0.25">
      <c r="A324" s="124" t="s">
        <v>86</v>
      </c>
      <c r="B324" s="125" t="s">
        <v>203</v>
      </c>
    </row>
    <row r="325" spans="1:2" x14ac:dyDescent="0.25">
      <c r="A325" s="126"/>
      <c r="B325" s="127"/>
    </row>
    <row r="326" spans="1:2" x14ac:dyDescent="0.25">
      <c r="A326" s="126"/>
      <c r="B326" s="127"/>
    </row>
    <row r="327" spans="1:2" x14ac:dyDescent="0.25">
      <c r="A327" s="126"/>
      <c r="B327" s="127"/>
    </row>
    <row r="328" spans="1:2" x14ac:dyDescent="0.25">
      <c r="A328" s="126"/>
      <c r="B328" s="127"/>
    </row>
    <row r="329" spans="1:2" x14ac:dyDescent="0.25">
      <c r="A329" s="126"/>
      <c r="B329" s="127"/>
    </row>
    <row r="330" spans="1:2" x14ac:dyDescent="0.25">
      <c r="A330" s="126"/>
      <c r="B330" s="127"/>
    </row>
    <row r="331" spans="1:2" x14ac:dyDescent="0.25">
      <c r="A331" s="128"/>
      <c r="B331" s="129"/>
    </row>
    <row r="332" spans="1:2" ht="15" customHeight="1" x14ac:dyDescent="0.25">
      <c r="A332" s="142" t="s">
        <v>87</v>
      </c>
      <c r="B332" s="143" t="s">
        <v>238</v>
      </c>
    </row>
    <row r="333" spans="1:2" x14ac:dyDescent="0.25">
      <c r="A333" s="144"/>
      <c r="B333" s="145"/>
    </row>
    <row r="334" spans="1:2" x14ac:dyDescent="0.25">
      <c r="A334" s="144"/>
      <c r="B334" s="145"/>
    </row>
    <row r="335" spans="1:2" x14ac:dyDescent="0.25">
      <c r="A335" s="144"/>
      <c r="B335" s="145"/>
    </row>
    <row r="336" spans="1:2" x14ac:dyDescent="0.25">
      <c r="A336" s="144"/>
      <c r="B336" s="145"/>
    </row>
    <row r="337" spans="1:2" x14ac:dyDescent="0.25">
      <c r="A337" s="144"/>
      <c r="B337" s="145"/>
    </row>
    <row r="338" spans="1:2" x14ac:dyDescent="0.25">
      <c r="A338" s="144"/>
      <c r="B338" s="145"/>
    </row>
    <row r="339" spans="1:2" x14ac:dyDescent="0.25">
      <c r="A339" s="146"/>
      <c r="B339" s="147"/>
    </row>
    <row r="340" spans="1:2" ht="15" customHeight="1" x14ac:dyDescent="0.25">
      <c r="A340" s="142" t="s">
        <v>88</v>
      </c>
      <c r="B340" s="143" t="s">
        <v>239</v>
      </c>
    </row>
    <row r="341" spans="1:2" x14ac:dyDescent="0.25">
      <c r="A341" s="144"/>
      <c r="B341" s="145"/>
    </row>
    <row r="342" spans="1:2" x14ac:dyDescent="0.25">
      <c r="A342" s="144"/>
      <c r="B342" s="145"/>
    </row>
    <row r="343" spans="1:2" x14ac:dyDescent="0.25">
      <c r="A343" s="144"/>
      <c r="B343" s="145"/>
    </row>
    <row r="344" spans="1:2" x14ac:dyDescent="0.25">
      <c r="A344" s="144"/>
      <c r="B344" s="145"/>
    </row>
    <row r="345" spans="1:2" x14ac:dyDescent="0.25">
      <c r="A345" s="144"/>
      <c r="B345" s="145"/>
    </row>
    <row r="346" spans="1:2" x14ac:dyDescent="0.25">
      <c r="A346" s="144"/>
      <c r="B346" s="145"/>
    </row>
    <row r="347" spans="1:2" x14ac:dyDescent="0.25">
      <c r="A347" s="146"/>
      <c r="B347" s="147"/>
    </row>
    <row r="348" spans="1:2" ht="15" customHeight="1" x14ac:dyDescent="0.25">
      <c r="A348" s="124" t="s">
        <v>47</v>
      </c>
      <c r="B348" s="125" t="s">
        <v>204</v>
      </c>
    </row>
    <row r="349" spans="1:2" x14ac:dyDescent="0.25">
      <c r="A349" s="126"/>
      <c r="B349" s="127"/>
    </row>
    <row r="350" spans="1:2" x14ac:dyDescent="0.25">
      <c r="A350" s="126"/>
      <c r="B350" s="127"/>
    </row>
    <row r="351" spans="1:2" x14ac:dyDescent="0.25">
      <c r="A351" s="126"/>
      <c r="B351" s="127"/>
    </row>
    <row r="352" spans="1:2" x14ac:dyDescent="0.25">
      <c r="A352" s="126"/>
      <c r="B352" s="127"/>
    </row>
    <row r="353" spans="1:2" x14ac:dyDescent="0.25">
      <c r="A353" s="126"/>
      <c r="B353" s="127"/>
    </row>
    <row r="354" spans="1:2" x14ac:dyDescent="0.25">
      <c r="A354" s="126"/>
      <c r="B354" s="127"/>
    </row>
    <row r="355" spans="1:2" x14ac:dyDescent="0.25">
      <c r="A355" s="128"/>
      <c r="B355" s="129"/>
    </row>
    <row r="356" spans="1:2" ht="15" customHeight="1" x14ac:dyDescent="0.25">
      <c r="A356" s="130" t="s">
        <v>48</v>
      </c>
      <c r="B356" s="131" t="s">
        <v>45</v>
      </c>
    </row>
    <row r="357" spans="1:2" x14ac:dyDescent="0.25">
      <c r="A357" s="132"/>
      <c r="B357" s="133"/>
    </row>
    <row r="358" spans="1:2" x14ac:dyDescent="0.25">
      <c r="A358" s="132"/>
      <c r="B358" s="133"/>
    </row>
    <row r="359" spans="1:2" x14ac:dyDescent="0.25">
      <c r="A359" s="132"/>
      <c r="B359" s="133"/>
    </row>
    <row r="360" spans="1:2" x14ac:dyDescent="0.25">
      <c r="A360" s="132"/>
      <c r="B360" s="133"/>
    </row>
    <row r="361" spans="1:2" x14ac:dyDescent="0.25">
      <c r="A361" s="132"/>
      <c r="B361" s="133"/>
    </row>
    <row r="362" spans="1:2" x14ac:dyDescent="0.25">
      <c r="A362" s="132"/>
      <c r="B362" s="133"/>
    </row>
    <row r="363" spans="1:2" x14ac:dyDescent="0.25">
      <c r="A363" s="134"/>
      <c r="B363" s="135"/>
    </row>
    <row r="364" spans="1:2" ht="15" customHeight="1" x14ac:dyDescent="0.25">
      <c r="A364" s="130" t="s">
        <v>49</v>
      </c>
      <c r="B364" s="148" t="s">
        <v>46</v>
      </c>
    </row>
    <row r="365" spans="1:2" x14ac:dyDescent="0.25">
      <c r="A365" s="132"/>
      <c r="B365" s="149"/>
    </row>
    <row r="366" spans="1:2" x14ac:dyDescent="0.25">
      <c r="A366" s="132"/>
      <c r="B366" s="149"/>
    </row>
    <row r="367" spans="1:2" x14ac:dyDescent="0.25">
      <c r="A367" s="132"/>
      <c r="B367" s="149"/>
    </row>
    <row r="368" spans="1:2" x14ac:dyDescent="0.25">
      <c r="A368" s="132"/>
      <c r="B368" s="149"/>
    </row>
    <row r="369" spans="1:2" x14ac:dyDescent="0.25">
      <c r="A369" s="132"/>
      <c r="B369" s="149"/>
    </row>
    <row r="370" spans="1:2" x14ac:dyDescent="0.25">
      <c r="A370" s="132"/>
      <c r="B370" s="149"/>
    </row>
    <row r="371" spans="1:2" x14ac:dyDescent="0.25">
      <c r="A371" s="134"/>
      <c r="B371" s="150"/>
    </row>
    <row r="372" spans="1:2" ht="15" customHeight="1" x14ac:dyDescent="0.25">
      <c r="A372" s="151" t="s">
        <v>89</v>
      </c>
      <c r="B372" s="152" t="s">
        <v>205</v>
      </c>
    </row>
    <row r="373" spans="1:2" x14ac:dyDescent="0.25">
      <c r="A373" s="153"/>
      <c r="B373" s="154"/>
    </row>
    <row r="374" spans="1:2" x14ac:dyDescent="0.25">
      <c r="A374" s="153"/>
      <c r="B374" s="154"/>
    </row>
    <row r="375" spans="1:2" x14ac:dyDescent="0.25">
      <c r="A375" s="153"/>
      <c r="B375" s="154"/>
    </row>
    <row r="376" spans="1:2" x14ac:dyDescent="0.25">
      <c r="A376" s="153"/>
      <c r="B376" s="154"/>
    </row>
    <row r="377" spans="1:2" x14ac:dyDescent="0.25">
      <c r="A377" s="153"/>
      <c r="B377" s="154"/>
    </row>
    <row r="378" spans="1:2" x14ac:dyDescent="0.25">
      <c r="A378" s="153"/>
      <c r="B378" s="154"/>
    </row>
    <row r="379" spans="1:2" x14ac:dyDescent="0.25">
      <c r="A379" s="155"/>
      <c r="B379" s="156"/>
    </row>
    <row r="380" spans="1:2" ht="15" customHeight="1" x14ac:dyDescent="0.25">
      <c r="A380" s="157" t="s">
        <v>90</v>
      </c>
      <c r="B380" s="158" t="s">
        <v>206</v>
      </c>
    </row>
    <row r="381" spans="1:2" x14ac:dyDescent="0.25">
      <c r="A381" s="159"/>
      <c r="B381" s="160"/>
    </row>
    <row r="382" spans="1:2" x14ac:dyDescent="0.25">
      <c r="A382" s="159"/>
      <c r="B382" s="160"/>
    </row>
    <row r="383" spans="1:2" x14ac:dyDescent="0.25">
      <c r="A383" s="159"/>
      <c r="B383" s="160"/>
    </row>
    <row r="384" spans="1:2" x14ac:dyDescent="0.25">
      <c r="A384" s="159"/>
      <c r="B384" s="160"/>
    </row>
    <row r="385" spans="1:2" x14ac:dyDescent="0.25">
      <c r="A385" s="159"/>
      <c r="B385" s="160"/>
    </row>
    <row r="386" spans="1:2" x14ac:dyDescent="0.25">
      <c r="A386" s="159"/>
      <c r="B386" s="160"/>
    </row>
    <row r="387" spans="1:2" x14ac:dyDescent="0.25">
      <c r="A387" s="161"/>
      <c r="B387" s="162"/>
    </row>
    <row r="388" spans="1:2" ht="15" customHeight="1" x14ac:dyDescent="0.25">
      <c r="A388" s="142" t="s">
        <v>91</v>
      </c>
      <c r="B388" s="143" t="s">
        <v>241</v>
      </c>
    </row>
    <row r="389" spans="1:2" x14ac:dyDescent="0.25">
      <c r="A389" s="144"/>
      <c r="B389" s="145"/>
    </row>
    <row r="390" spans="1:2" x14ac:dyDescent="0.25">
      <c r="A390" s="144"/>
      <c r="B390" s="145"/>
    </row>
    <row r="391" spans="1:2" x14ac:dyDescent="0.25">
      <c r="A391" s="144"/>
      <c r="B391" s="145"/>
    </row>
    <row r="392" spans="1:2" x14ac:dyDescent="0.25">
      <c r="A392" s="144"/>
      <c r="B392" s="145"/>
    </row>
    <row r="393" spans="1:2" x14ac:dyDescent="0.25">
      <c r="A393" s="144"/>
      <c r="B393" s="145"/>
    </row>
    <row r="394" spans="1:2" x14ac:dyDescent="0.25">
      <c r="A394" s="144"/>
      <c r="B394" s="145"/>
    </row>
    <row r="395" spans="1:2" x14ac:dyDescent="0.25">
      <c r="A395" s="146"/>
      <c r="B395" s="147"/>
    </row>
    <row r="396" spans="1:2" ht="15" customHeight="1" x14ac:dyDescent="0.25">
      <c r="A396" s="142" t="s">
        <v>92</v>
      </c>
      <c r="B396" s="143" t="s">
        <v>240</v>
      </c>
    </row>
    <row r="397" spans="1:2" x14ac:dyDescent="0.25">
      <c r="A397" s="144"/>
      <c r="B397" s="145"/>
    </row>
    <row r="398" spans="1:2" x14ac:dyDescent="0.25">
      <c r="A398" s="144"/>
      <c r="B398" s="145"/>
    </row>
    <row r="399" spans="1:2" x14ac:dyDescent="0.25">
      <c r="A399" s="144"/>
      <c r="B399" s="145"/>
    </row>
    <row r="400" spans="1:2" x14ac:dyDescent="0.25">
      <c r="A400" s="144"/>
      <c r="B400" s="145"/>
    </row>
    <row r="401" spans="1:2" x14ac:dyDescent="0.25">
      <c r="A401" s="144"/>
      <c r="B401" s="145"/>
    </row>
    <row r="402" spans="1:2" x14ac:dyDescent="0.25">
      <c r="A402" s="144"/>
      <c r="B402" s="145"/>
    </row>
    <row r="403" spans="1:2" x14ac:dyDescent="0.25">
      <c r="A403" s="146"/>
      <c r="B403" s="147"/>
    </row>
    <row r="404" spans="1:2" ht="15" customHeight="1" x14ac:dyDescent="0.25">
      <c r="A404" s="142" t="s">
        <v>93</v>
      </c>
      <c r="B404" s="143" t="s">
        <v>242</v>
      </c>
    </row>
    <row r="405" spans="1:2" x14ac:dyDescent="0.25">
      <c r="A405" s="144"/>
      <c r="B405" s="145"/>
    </row>
    <row r="406" spans="1:2" x14ac:dyDescent="0.25">
      <c r="A406" s="144"/>
      <c r="B406" s="145"/>
    </row>
    <row r="407" spans="1:2" x14ac:dyDescent="0.25">
      <c r="A407" s="144"/>
      <c r="B407" s="145"/>
    </row>
    <row r="408" spans="1:2" x14ac:dyDescent="0.25">
      <c r="A408" s="144"/>
      <c r="B408" s="145"/>
    </row>
    <row r="409" spans="1:2" x14ac:dyDescent="0.25">
      <c r="A409" s="144"/>
      <c r="B409" s="145"/>
    </row>
    <row r="410" spans="1:2" x14ac:dyDescent="0.25">
      <c r="A410" s="144"/>
      <c r="B410" s="145"/>
    </row>
    <row r="411" spans="1:2" x14ac:dyDescent="0.25">
      <c r="A411" s="146"/>
      <c r="B411" s="147"/>
    </row>
    <row r="412" spans="1:2" ht="15" customHeight="1" x14ac:dyDescent="0.25">
      <c r="A412" s="157" t="s">
        <v>96</v>
      </c>
      <c r="B412" s="158" t="s">
        <v>207</v>
      </c>
    </row>
    <row r="413" spans="1:2" x14ac:dyDescent="0.25">
      <c r="A413" s="159"/>
      <c r="B413" s="160"/>
    </row>
    <row r="414" spans="1:2" x14ac:dyDescent="0.25">
      <c r="A414" s="159"/>
      <c r="B414" s="160"/>
    </row>
    <row r="415" spans="1:2" x14ac:dyDescent="0.25">
      <c r="A415" s="159"/>
      <c r="B415" s="160"/>
    </row>
    <row r="416" spans="1:2" x14ac:dyDescent="0.25">
      <c r="A416" s="159"/>
      <c r="B416" s="160"/>
    </row>
    <row r="417" spans="1:2" x14ac:dyDescent="0.25">
      <c r="A417" s="159"/>
      <c r="B417" s="160"/>
    </row>
    <row r="418" spans="1:2" x14ac:dyDescent="0.25">
      <c r="A418" s="159"/>
      <c r="B418" s="160"/>
    </row>
    <row r="419" spans="1:2" x14ac:dyDescent="0.25">
      <c r="A419" s="161"/>
      <c r="B419" s="162"/>
    </row>
    <row r="420" spans="1:2" x14ac:dyDescent="0.25">
      <c r="A420" s="142" t="s">
        <v>97</v>
      </c>
      <c r="B420" s="143" t="s">
        <v>80</v>
      </c>
    </row>
    <row r="421" spans="1:2" x14ac:dyDescent="0.25">
      <c r="A421" s="144"/>
      <c r="B421" s="145"/>
    </row>
    <row r="422" spans="1:2" x14ac:dyDescent="0.25">
      <c r="A422" s="144"/>
      <c r="B422" s="145"/>
    </row>
    <row r="423" spans="1:2" x14ac:dyDescent="0.25">
      <c r="A423" s="144"/>
      <c r="B423" s="145"/>
    </row>
    <row r="424" spans="1:2" x14ac:dyDescent="0.25">
      <c r="A424" s="144"/>
      <c r="B424" s="145"/>
    </row>
    <row r="425" spans="1:2" x14ac:dyDescent="0.25">
      <c r="A425" s="144"/>
      <c r="B425" s="145"/>
    </row>
    <row r="426" spans="1:2" x14ac:dyDescent="0.25">
      <c r="A426" s="144"/>
      <c r="B426" s="145"/>
    </row>
    <row r="427" spans="1:2" x14ac:dyDescent="0.25">
      <c r="A427" s="146"/>
      <c r="B427" s="147"/>
    </row>
    <row r="428" spans="1:2" ht="15" customHeight="1" x14ac:dyDescent="0.25">
      <c r="A428" s="124" t="s">
        <v>98</v>
      </c>
      <c r="B428" s="125" t="s">
        <v>208</v>
      </c>
    </row>
    <row r="429" spans="1:2" x14ac:dyDescent="0.25">
      <c r="A429" s="126"/>
      <c r="B429" s="127"/>
    </row>
    <row r="430" spans="1:2" x14ac:dyDescent="0.25">
      <c r="A430" s="126"/>
      <c r="B430" s="127"/>
    </row>
    <row r="431" spans="1:2" x14ac:dyDescent="0.25">
      <c r="A431" s="126"/>
      <c r="B431" s="127"/>
    </row>
    <row r="432" spans="1:2" x14ac:dyDescent="0.25">
      <c r="A432" s="126"/>
      <c r="B432" s="127"/>
    </row>
    <row r="433" spans="1:2" x14ac:dyDescent="0.25">
      <c r="A433" s="126"/>
      <c r="B433" s="127"/>
    </row>
    <row r="434" spans="1:2" x14ac:dyDescent="0.25">
      <c r="A434" s="126"/>
      <c r="B434" s="127"/>
    </row>
    <row r="435" spans="1:2" x14ac:dyDescent="0.25">
      <c r="A435" s="128"/>
      <c r="B435" s="129"/>
    </row>
    <row r="436" spans="1:2" x14ac:dyDescent="0.25">
      <c r="A436" s="163" t="s">
        <v>110</v>
      </c>
      <c r="B436" s="164" t="s">
        <v>80</v>
      </c>
    </row>
    <row r="437" spans="1:2" x14ac:dyDescent="0.25">
      <c r="A437" s="165"/>
      <c r="B437" s="166"/>
    </row>
    <row r="438" spans="1:2" x14ac:dyDescent="0.25">
      <c r="A438" s="165"/>
      <c r="B438" s="166"/>
    </row>
    <row r="439" spans="1:2" x14ac:dyDescent="0.25">
      <c r="A439" s="165"/>
      <c r="B439" s="166"/>
    </row>
    <row r="440" spans="1:2" x14ac:dyDescent="0.25">
      <c r="A440" s="165"/>
      <c r="B440" s="166"/>
    </row>
    <row r="441" spans="1:2" x14ac:dyDescent="0.25">
      <c r="A441" s="165"/>
      <c r="B441" s="166"/>
    </row>
    <row r="442" spans="1:2" x14ac:dyDescent="0.25">
      <c r="A442" s="165"/>
      <c r="B442" s="166"/>
    </row>
    <row r="443" spans="1:2" x14ac:dyDescent="0.25">
      <c r="A443" s="167"/>
      <c r="B443" s="168"/>
    </row>
    <row r="444" spans="1:2" x14ac:dyDescent="0.25">
      <c r="A444" s="163" t="s">
        <v>111</v>
      </c>
      <c r="B444" s="164" t="s">
        <v>82</v>
      </c>
    </row>
    <row r="445" spans="1:2" x14ac:dyDescent="0.25">
      <c r="A445" s="165"/>
      <c r="B445" s="166"/>
    </row>
    <row r="446" spans="1:2" x14ac:dyDescent="0.25">
      <c r="A446" s="165"/>
      <c r="B446" s="166"/>
    </row>
    <row r="447" spans="1:2" x14ac:dyDescent="0.25">
      <c r="A447" s="165"/>
      <c r="B447" s="166"/>
    </row>
    <row r="448" spans="1:2" x14ac:dyDescent="0.25">
      <c r="A448" s="165"/>
      <c r="B448" s="166"/>
    </row>
    <row r="449" spans="1:2" x14ac:dyDescent="0.25">
      <c r="A449" s="165"/>
      <c r="B449" s="166"/>
    </row>
    <row r="450" spans="1:2" x14ac:dyDescent="0.25">
      <c r="A450" s="165"/>
      <c r="B450" s="166"/>
    </row>
    <row r="451" spans="1:2" x14ac:dyDescent="0.25">
      <c r="A451" s="167"/>
      <c r="B451" s="168"/>
    </row>
    <row r="452" spans="1:2" x14ac:dyDescent="0.25">
      <c r="A452" s="163" t="s">
        <v>112</v>
      </c>
      <c r="B452" s="164" t="s">
        <v>83</v>
      </c>
    </row>
    <row r="453" spans="1:2" x14ac:dyDescent="0.25">
      <c r="A453" s="165"/>
      <c r="B453" s="166"/>
    </row>
    <row r="454" spans="1:2" x14ac:dyDescent="0.25">
      <c r="A454" s="165"/>
      <c r="B454" s="166"/>
    </row>
    <row r="455" spans="1:2" x14ac:dyDescent="0.25">
      <c r="A455" s="165"/>
      <c r="B455" s="166"/>
    </row>
    <row r="456" spans="1:2" x14ac:dyDescent="0.25">
      <c r="A456" s="165"/>
      <c r="B456" s="166"/>
    </row>
    <row r="457" spans="1:2" x14ac:dyDescent="0.25">
      <c r="A457" s="165"/>
      <c r="B457" s="166"/>
    </row>
    <row r="458" spans="1:2" x14ac:dyDescent="0.25">
      <c r="A458" s="165"/>
      <c r="B458" s="166"/>
    </row>
    <row r="459" spans="1:2" x14ac:dyDescent="0.25">
      <c r="A459" s="167"/>
      <c r="B459" s="168"/>
    </row>
    <row r="460" spans="1:2" ht="15" customHeight="1" x14ac:dyDescent="0.25">
      <c r="A460" s="118" t="s">
        <v>100</v>
      </c>
      <c r="B460" s="119" t="s">
        <v>209</v>
      </c>
    </row>
    <row r="461" spans="1:2" x14ac:dyDescent="0.25">
      <c r="A461" s="120"/>
      <c r="B461" s="121"/>
    </row>
    <row r="462" spans="1:2" x14ac:dyDescent="0.25">
      <c r="A462" s="120"/>
      <c r="B462" s="121"/>
    </row>
    <row r="463" spans="1:2" x14ac:dyDescent="0.25">
      <c r="A463" s="120"/>
      <c r="B463" s="121"/>
    </row>
    <row r="464" spans="1:2" x14ac:dyDescent="0.25">
      <c r="A464" s="120"/>
      <c r="B464" s="121"/>
    </row>
    <row r="465" spans="1:2" x14ac:dyDescent="0.25">
      <c r="A465" s="120"/>
      <c r="B465" s="121"/>
    </row>
    <row r="466" spans="1:2" x14ac:dyDescent="0.25">
      <c r="A466" s="120"/>
      <c r="B466" s="121"/>
    </row>
    <row r="467" spans="1:2" x14ac:dyDescent="0.25">
      <c r="A467" s="122"/>
      <c r="B467" s="123"/>
    </row>
    <row r="468" spans="1:2" ht="15" customHeight="1" x14ac:dyDescent="0.25">
      <c r="A468" s="124" t="s">
        <v>90</v>
      </c>
      <c r="B468" s="125" t="s">
        <v>210</v>
      </c>
    </row>
    <row r="469" spans="1:2" x14ac:dyDescent="0.25">
      <c r="A469" s="126"/>
      <c r="B469" s="127"/>
    </row>
    <row r="470" spans="1:2" x14ac:dyDescent="0.25">
      <c r="A470" s="126"/>
      <c r="B470" s="127"/>
    </row>
    <row r="471" spans="1:2" x14ac:dyDescent="0.25">
      <c r="A471" s="126"/>
      <c r="B471" s="127"/>
    </row>
    <row r="472" spans="1:2" x14ac:dyDescent="0.25">
      <c r="A472" s="126"/>
      <c r="B472" s="127"/>
    </row>
    <row r="473" spans="1:2" x14ac:dyDescent="0.25">
      <c r="A473" s="126"/>
      <c r="B473" s="127"/>
    </row>
    <row r="474" spans="1:2" x14ac:dyDescent="0.25">
      <c r="A474" s="126"/>
      <c r="B474" s="127"/>
    </row>
    <row r="475" spans="1:2" x14ac:dyDescent="0.25">
      <c r="A475" s="128"/>
      <c r="B475" s="129"/>
    </row>
    <row r="476" spans="1:2" ht="15" customHeight="1" x14ac:dyDescent="0.25">
      <c r="A476" s="142" t="s">
        <v>101</v>
      </c>
      <c r="B476" s="143" t="s">
        <v>122</v>
      </c>
    </row>
    <row r="477" spans="1:2" x14ac:dyDescent="0.25">
      <c r="A477" s="144"/>
      <c r="B477" s="145"/>
    </row>
    <row r="478" spans="1:2" x14ac:dyDescent="0.25">
      <c r="A478" s="144"/>
      <c r="B478" s="145"/>
    </row>
    <row r="479" spans="1:2" x14ac:dyDescent="0.25">
      <c r="A479" s="144"/>
      <c r="B479" s="145"/>
    </row>
    <row r="480" spans="1:2" x14ac:dyDescent="0.25">
      <c r="A480" s="144"/>
      <c r="B480" s="145"/>
    </row>
    <row r="481" spans="1:2" x14ac:dyDescent="0.25">
      <c r="A481" s="144"/>
      <c r="B481" s="145"/>
    </row>
    <row r="482" spans="1:2" x14ac:dyDescent="0.25">
      <c r="A482" s="144"/>
      <c r="B482" s="145"/>
    </row>
    <row r="483" spans="1:2" x14ac:dyDescent="0.25">
      <c r="A483" s="146"/>
      <c r="B483" s="147"/>
    </row>
    <row r="484" spans="1:2" ht="15" customHeight="1" x14ac:dyDescent="0.25">
      <c r="A484" s="142" t="s">
        <v>102</v>
      </c>
      <c r="B484" s="143" t="s">
        <v>123</v>
      </c>
    </row>
    <row r="485" spans="1:2" x14ac:dyDescent="0.25">
      <c r="A485" s="144"/>
      <c r="B485" s="145"/>
    </row>
    <row r="486" spans="1:2" x14ac:dyDescent="0.25">
      <c r="A486" s="144"/>
      <c r="B486" s="145"/>
    </row>
    <row r="487" spans="1:2" x14ac:dyDescent="0.25">
      <c r="A487" s="144"/>
      <c r="B487" s="145"/>
    </row>
    <row r="488" spans="1:2" x14ac:dyDescent="0.25">
      <c r="A488" s="144"/>
      <c r="B488" s="145"/>
    </row>
    <row r="489" spans="1:2" x14ac:dyDescent="0.25">
      <c r="A489" s="144"/>
      <c r="B489" s="145"/>
    </row>
    <row r="490" spans="1:2" x14ac:dyDescent="0.25">
      <c r="A490" s="144"/>
      <c r="B490" s="145"/>
    </row>
    <row r="491" spans="1:2" x14ac:dyDescent="0.25">
      <c r="A491" s="146"/>
      <c r="B491" s="147"/>
    </row>
    <row r="492" spans="1:2" ht="15" customHeight="1" x14ac:dyDescent="0.25">
      <c r="A492" s="124" t="s">
        <v>103</v>
      </c>
      <c r="B492" s="125" t="s">
        <v>211</v>
      </c>
    </row>
    <row r="493" spans="1:2" x14ac:dyDescent="0.25">
      <c r="A493" s="126"/>
      <c r="B493" s="127"/>
    </row>
    <row r="494" spans="1:2" x14ac:dyDescent="0.25">
      <c r="A494" s="126"/>
      <c r="B494" s="127"/>
    </row>
    <row r="495" spans="1:2" x14ac:dyDescent="0.25">
      <c r="A495" s="126"/>
      <c r="B495" s="127"/>
    </row>
    <row r="496" spans="1:2" x14ac:dyDescent="0.25">
      <c r="A496" s="126"/>
      <c r="B496" s="127"/>
    </row>
    <row r="497" spans="1:2" x14ac:dyDescent="0.25">
      <c r="A497" s="126"/>
      <c r="B497" s="127"/>
    </row>
    <row r="498" spans="1:2" x14ac:dyDescent="0.25">
      <c r="A498" s="126"/>
      <c r="B498" s="127"/>
    </row>
    <row r="499" spans="1:2" x14ac:dyDescent="0.25">
      <c r="A499" s="128"/>
      <c r="B499" s="129"/>
    </row>
    <row r="500" spans="1:2" ht="15" customHeight="1" x14ac:dyDescent="0.25">
      <c r="A500" s="142" t="s">
        <v>104</v>
      </c>
      <c r="B500" s="143" t="s">
        <v>124</v>
      </c>
    </row>
    <row r="501" spans="1:2" x14ac:dyDescent="0.25">
      <c r="A501" s="144"/>
      <c r="B501" s="145"/>
    </row>
    <row r="502" spans="1:2" x14ac:dyDescent="0.25">
      <c r="A502" s="144"/>
      <c r="B502" s="145"/>
    </row>
    <row r="503" spans="1:2" x14ac:dyDescent="0.25">
      <c r="A503" s="144"/>
      <c r="B503" s="145"/>
    </row>
    <row r="504" spans="1:2" x14ac:dyDescent="0.25">
      <c r="A504" s="144"/>
      <c r="B504" s="145"/>
    </row>
    <row r="505" spans="1:2" x14ac:dyDescent="0.25">
      <c r="A505" s="144"/>
      <c r="B505" s="145"/>
    </row>
    <row r="506" spans="1:2" x14ac:dyDescent="0.25">
      <c r="A506" s="144"/>
      <c r="B506" s="145"/>
    </row>
    <row r="507" spans="1:2" x14ac:dyDescent="0.25">
      <c r="A507" s="146"/>
      <c r="B507" s="147"/>
    </row>
    <row r="508" spans="1:2" ht="15" customHeight="1" x14ac:dyDescent="0.25">
      <c r="A508" s="142" t="s">
        <v>105</v>
      </c>
      <c r="B508" s="143" t="s">
        <v>125</v>
      </c>
    </row>
    <row r="509" spans="1:2" x14ac:dyDescent="0.25">
      <c r="A509" s="144"/>
      <c r="B509" s="145"/>
    </row>
    <row r="510" spans="1:2" x14ac:dyDescent="0.25">
      <c r="A510" s="144"/>
      <c r="B510" s="145"/>
    </row>
    <row r="511" spans="1:2" x14ac:dyDescent="0.25">
      <c r="A511" s="144"/>
      <c r="B511" s="145"/>
    </row>
    <row r="512" spans="1:2" x14ac:dyDescent="0.25">
      <c r="A512" s="144"/>
      <c r="B512" s="145"/>
    </row>
    <row r="513" spans="1:2" x14ac:dyDescent="0.25">
      <c r="A513" s="144"/>
      <c r="B513" s="145"/>
    </row>
    <row r="514" spans="1:2" x14ac:dyDescent="0.25">
      <c r="A514" s="144"/>
      <c r="B514" s="145"/>
    </row>
    <row r="515" spans="1:2" x14ac:dyDescent="0.25">
      <c r="A515" s="146"/>
      <c r="B515" s="147"/>
    </row>
    <row r="516" spans="1:2" ht="15" customHeight="1" x14ac:dyDescent="0.25">
      <c r="A516" s="142" t="s">
        <v>106</v>
      </c>
      <c r="B516" s="143" t="s">
        <v>126</v>
      </c>
    </row>
    <row r="517" spans="1:2" x14ac:dyDescent="0.25">
      <c r="A517" s="144"/>
      <c r="B517" s="145"/>
    </row>
    <row r="518" spans="1:2" x14ac:dyDescent="0.25">
      <c r="A518" s="144"/>
      <c r="B518" s="145"/>
    </row>
    <row r="519" spans="1:2" x14ac:dyDescent="0.25">
      <c r="A519" s="144"/>
      <c r="B519" s="145"/>
    </row>
    <row r="520" spans="1:2" x14ac:dyDescent="0.25">
      <c r="A520" s="144"/>
      <c r="B520" s="145"/>
    </row>
    <row r="521" spans="1:2" x14ac:dyDescent="0.25">
      <c r="A521" s="144"/>
      <c r="B521" s="145"/>
    </row>
    <row r="522" spans="1:2" x14ac:dyDescent="0.25">
      <c r="A522" s="144"/>
      <c r="B522" s="145"/>
    </row>
    <row r="523" spans="1:2" x14ac:dyDescent="0.25">
      <c r="A523" s="146"/>
      <c r="B523" s="147"/>
    </row>
    <row r="524" spans="1:2" ht="15" customHeight="1" x14ac:dyDescent="0.25">
      <c r="A524" s="124" t="s">
        <v>107</v>
      </c>
      <c r="B524" s="125" t="s">
        <v>212</v>
      </c>
    </row>
    <row r="525" spans="1:2" x14ac:dyDescent="0.25">
      <c r="A525" s="126"/>
      <c r="B525" s="127"/>
    </row>
    <row r="526" spans="1:2" x14ac:dyDescent="0.25">
      <c r="A526" s="126"/>
      <c r="B526" s="127"/>
    </row>
    <row r="527" spans="1:2" x14ac:dyDescent="0.25">
      <c r="A527" s="126"/>
      <c r="B527" s="127"/>
    </row>
    <row r="528" spans="1:2" x14ac:dyDescent="0.25">
      <c r="A528" s="126"/>
      <c r="B528" s="127"/>
    </row>
    <row r="529" spans="1:2" x14ac:dyDescent="0.25">
      <c r="A529" s="126"/>
      <c r="B529" s="127"/>
    </row>
    <row r="530" spans="1:2" x14ac:dyDescent="0.25">
      <c r="A530" s="126"/>
      <c r="B530" s="127"/>
    </row>
    <row r="531" spans="1:2" x14ac:dyDescent="0.25">
      <c r="A531" s="128"/>
      <c r="B531" s="129"/>
    </row>
    <row r="532" spans="1:2" ht="15" customHeight="1" x14ac:dyDescent="0.25">
      <c r="A532" s="142" t="s">
        <v>108</v>
      </c>
      <c r="B532" s="143" t="s">
        <v>127</v>
      </c>
    </row>
    <row r="533" spans="1:2" x14ac:dyDescent="0.25">
      <c r="A533" s="144"/>
      <c r="B533" s="145"/>
    </row>
    <row r="534" spans="1:2" x14ac:dyDescent="0.25">
      <c r="A534" s="144"/>
      <c r="B534" s="145"/>
    </row>
    <row r="535" spans="1:2" x14ac:dyDescent="0.25">
      <c r="A535" s="144"/>
      <c r="B535" s="145"/>
    </row>
    <row r="536" spans="1:2" x14ac:dyDescent="0.25">
      <c r="A536" s="144"/>
      <c r="B536" s="145"/>
    </row>
    <row r="537" spans="1:2" x14ac:dyDescent="0.25">
      <c r="A537" s="144"/>
      <c r="B537" s="145"/>
    </row>
    <row r="538" spans="1:2" x14ac:dyDescent="0.25">
      <c r="A538" s="144"/>
      <c r="B538" s="145"/>
    </row>
    <row r="539" spans="1:2" x14ac:dyDescent="0.25">
      <c r="A539" s="146"/>
      <c r="B539" s="147"/>
    </row>
    <row r="540" spans="1:2" ht="15" customHeight="1" x14ac:dyDescent="0.25">
      <c r="A540" s="142" t="s">
        <v>109</v>
      </c>
      <c r="B540" s="143" t="s">
        <v>129</v>
      </c>
    </row>
    <row r="541" spans="1:2" x14ac:dyDescent="0.25">
      <c r="A541" s="144"/>
      <c r="B541" s="145"/>
    </row>
    <row r="542" spans="1:2" x14ac:dyDescent="0.25">
      <c r="A542" s="144"/>
      <c r="B542" s="145"/>
    </row>
    <row r="543" spans="1:2" x14ac:dyDescent="0.25">
      <c r="A543" s="144"/>
      <c r="B543" s="145"/>
    </row>
    <row r="544" spans="1:2" x14ac:dyDescent="0.25">
      <c r="A544" s="144"/>
      <c r="B544" s="145"/>
    </row>
    <row r="545" spans="1:2" x14ac:dyDescent="0.25">
      <c r="A545" s="144"/>
      <c r="B545" s="145"/>
    </row>
    <row r="546" spans="1:2" x14ac:dyDescent="0.25">
      <c r="A546" s="144"/>
      <c r="B546" s="145"/>
    </row>
    <row r="547" spans="1:2" x14ac:dyDescent="0.25">
      <c r="A547" s="146"/>
      <c r="B547" s="147"/>
    </row>
    <row r="548" spans="1:2" ht="15" customHeight="1" x14ac:dyDescent="0.25">
      <c r="A548" s="124" t="s">
        <v>119</v>
      </c>
      <c r="B548" s="125" t="s">
        <v>213</v>
      </c>
    </row>
    <row r="549" spans="1:2" x14ac:dyDescent="0.25">
      <c r="A549" s="126"/>
      <c r="B549" s="127"/>
    </row>
    <row r="550" spans="1:2" x14ac:dyDescent="0.25">
      <c r="A550" s="126"/>
      <c r="B550" s="127"/>
    </row>
    <row r="551" spans="1:2" x14ac:dyDescent="0.25">
      <c r="A551" s="126"/>
      <c r="B551" s="127"/>
    </row>
    <row r="552" spans="1:2" x14ac:dyDescent="0.25">
      <c r="A552" s="126"/>
      <c r="B552" s="127"/>
    </row>
    <row r="553" spans="1:2" x14ac:dyDescent="0.25">
      <c r="A553" s="126"/>
      <c r="B553" s="127"/>
    </row>
    <row r="554" spans="1:2" x14ac:dyDescent="0.25">
      <c r="A554" s="126"/>
      <c r="B554" s="127"/>
    </row>
    <row r="555" spans="1:2" x14ac:dyDescent="0.25">
      <c r="A555" s="128"/>
      <c r="B555" s="129"/>
    </row>
    <row r="556" spans="1:2" ht="15" customHeight="1" x14ac:dyDescent="0.25">
      <c r="A556" s="142" t="s">
        <v>118</v>
      </c>
      <c r="B556" s="143" t="s">
        <v>131</v>
      </c>
    </row>
    <row r="557" spans="1:2" x14ac:dyDescent="0.25">
      <c r="A557" s="144"/>
      <c r="B557" s="145"/>
    </row>
    <row r="558" spans="1:2" x14ac:dyDescent="0.25">
      <c r="A558" s="144"/>
      <c r="B558" s="145"/>
    </row>
    <row r="559" spans="1:2" x14ac:dyDescent="0.25">
      <c r="A559" s="144"/>
      <c r="B559" s="145"/>
    </row>
    <row r="560" spans="1:2" x14ac:dyDescent="0.25">
      <c r="A560" s="144"/>
      <c r="B560" s="145"/>
    </row>
    <row r="561" spans="1:2" x14ac:dyDescent="0.25">
      <c r="A561" s="144"/>
      <c r="B561" s="145"/>
    </row>
    <row r="562" spans="1:2" x14ac:dyDescent="0.25">
      <c r="A562" s="144"/>
      <c r="B562" s="145"/>
    </row>
    <row r="563" spans="1:2" x14ac:dyDescent="0.25">
      <c r="A563" s="146"/>
      <c r="B563" s="147"/>
    </row>
    <row r="564" spans="1:2" ht="15" customHeight="1" x14ac:dyDescent="0.25">
      <c r="A564" s="142" t="s">
        <v>117</v>
      </c>
      <c r="B564" s="143" t="s">
        <v>132</v>
      </c>
    </row>
    <row r="565" spans="1:2" x14ac:dyDescent="0.25">
      <c r="A565" s="144"/>
      <c r="B565" s="145"/>
    </row>
    <row r="566" spans="1:2" x14ac:dyDescent="0.25">
      <c r="A566" s="144"/>
      <c r="B566" s="145"/>
    </row>
    <row r="567" spans="1:2" x14ac:dyDescent="0.25">
      <c r="A567" s="144"/>
      <c r="B567" s="145"/>
    </row>
    <row r="568" spans="1:2" x14ac:dyDescent="0.25">
      <c r="A568" s="144"/>
      <c r="B568" s="145"/>
    </row>
    <row r="569" spans="1:2" x14ac:dyDescent="0.25">
      <c r="A569" s="144"/>
      <c r="B569" s="145"/>
    </row>
    <row r="570" spans="1:2" x14ac:dyDescent="0.25">
      <c r="A570" s="144"/>
      <c r="B570" s="145"/>
    </row>
    <row r="571" spans="1:2" x14ac:dyDescent="0.25">
      <c r="A571" s="146"/>
      <c r="B571" s="147"/>
    </row>
    <row r="572" spans="1:2" ht="15" customHeight="1" x14ac:dyDescent="0.25">
      <c r="A572" s="142" t="s">
        <v>116</v>
      </c>
      <c r="B572" s="143" t="s">
        <v>130</v>
      </c>
    </row>
    <row r="573" spans="1:2" x14ac:dyDescent="0.25">
      <c r="A573" s="144"/>
      <c r="B573" s="145"/>
    </row>
    <row r="574" spans="1:2" x14ac:dyDescent="0.25">
      <c r="A574" s="144"/>
      <c r="B574" s="145"/>
    </row>
    <row r="575" spans="1:2" x14ac:dyDescent="0.25">
      <c r="A575" s="144"/>
      <c r="B575" s="145"/>
    </row>
    <row r="576" spans="1:2" x14ac:dyDescent="0.25">
      <c r="A576" s="144"/>
      <c r="B576" s="145"/>
    </row>
    <row r="577" spans="1:2" x14ac:dyDescent="0.25">
      <c r="A577" s="144"/>
      <c r="B577" s="145"/>
    </row>
    <row r="578" spans="1:2" x14ac:dyDescent="0.25">
      <c r="A578" s="144"/>
      <c r="B578" s="145"/>
    </row>
    <row r="579" spans="1:2" x14ac:dyDescent="0.25">
      <c r="A579" s="146"/>
      <c r="B579" s="147"/>
    </row>
    <row r="580" spans="1:2" ht="15" customHeight="1" x14ac:dyDescent="0.25">
      <c r="A580" s="124" t="s">
        <v>113</v>
      </c>
      <c r="B580" s="125" t="s">
        <v>214</v>
      </c>
    </row>
    <row r="581" spans="1:2" x14ac:dyDescent="0.25">
      <c r="A581" s="126"/>
      <c r="B581" s="127"/>
    </row>
    <row r="582" spans="1:2" x14ac:dyDescent="0.25">
      <c r="A582" s="126"/>
      <c r="B582" s="127"/>
    </row>
    <row r="583" spans="1:2" x14ac:dyDescent="0.25">
      <c r="A583" s="126"/>
      <c r="B583" s="127"/>
    </row>
    <row r="584" spans="1:2" x14ac:dyDescent="0.25">
      <c r="A584" s="126"/>
      <c r="B584" s="127"/>
    </row>
    <row r="585" spans="1:2" x14ac:dyDescent="0.25">
      <c r="A585" s="126"/>
      <c r="B585" s="127"/>
    </row>
    <row r="586" spans="1:2" x14ac:dyDescent="0.25">
      <c r="A586" s="126"/>
      <c r="B586" s="127"/>
    </row>
    <row r="587" spans="1:2" x14ac:dyDescent="0.25">
      <c r="A587" s="128"/>
      <c r="B587" s="129"/>
    </row>
    <row r="588" spans="1:2" ht="15" customHeight="1" x14ac:dyDescent="0.25">
      <c r="A588" s="142" t="s">
        <v>114</v>
      </c>
      <c r="B588" s="143" t="s">
        <v>133</v>
      </c>
    </row>
    <row r="589" spans="1:2" x14ac:dyDescent="0.25">
      <c r="A589" s="144"/>
      <c r="B589" s="145"/>
    </row>
    <row r="590" spans="1:2" x14ac:dyDescent="0.25">
      <c r="A590" s="144"/>
      <c r="B590" s="145"/>
    </row>
    <row r="591" spans="1:2" x14ac:dyDescent="0.25">
      <c r="A591" s="144"/>
      <c r="B591" s="145"/>
    </row>
    <row r="592" spans="1:2" x14ac:dyDescent="0.25">
      <c r="A592" s="144"/>
      <c r="B592" s="145"/>
    </row>
    <row r="593" spans="1:2" x14ac:dyDescent="0.25">
      <c r="A593" s="144"/>
      <c r="B593" s="145"/>
    </row>
    <row r="594" spans="1:2" x14ac:dyDescent="0.25">
      <c r="A594" s="144"/>
      <c r="B594" s="145"/>
    </row>
    <row r="595" spans="1:2" x14ac:dyDescent="0.25">
      <c r="A595" s="146"/>
      <c r="B595" s="147"/>
    </row>
    <row r="596" spans="1:2" ht="15" customHeight="1" x14ac:dyDescent="0.25">
      <c r="A596" s="142" t="s">
        <v>115</v>
      </c>
      <c r="B596" s="143" t="s">
        <v>134</v>
      </c>
    </row>
    <row r="597" spans="1:2" x14ac:dyDescent="0.25">
      <c r="A597" s="144"/>
      <c r="B597" s="145"/>
    </row>
    <row r="598" spans="1:2" x14ac:dyDescent="0.25">
      <c r="A598" s="144"/>
      <c r="B598" s="145"/>
    </row>
    <row r="599" spans="1:2" x14ac:dyDescent="0.25">
      <c r="A599" s="144"/>
      <c r="B599" s="145"/>
    </row>
    <row r="600" spans="1:2" x14ac:dyDescent="0.25">
      <c r="A600" s="144"/>
      <c r="B600" s="145"/>
    </row>
    <row r="601" spans="1:2" x14ac:dyDescent="0.25">
      <c r="A601" s="144"/>
      <c r="B601" s="145"/>
    </row>
    <row r="602" spans="1:2" x14ac:dyDescent="0.25">
      <c r="A602" s="144"/>
      <c r="B602" s="145"/>
    </row>
    <row r="603" spans="1:2" x14ac:dyDescent="0.25">
      <c r="A603" s="146"/>
      <c r="B603" s="147"/>
    </row>
    <row r="604" spans="1:2" ht="15" customHeight="1" x14ac:dyDescent="0.25">
      <c r="A604" s="151" t="s">
        <v>135</v>
      </c>
      <c r="B604" s="152" t="s">
        <v>215</v>
      </c>
    </row>
    <row r="605" spans="1:2" x14ac:dyDescent="0.25">
      <c r="A605" s="153"/>
      <c r="B605" s="154"/>
    </row>
    <row r="606" spans="1:2" x14ac:dyDescent="0.25">
      <c r="A606" s="153"/>
      <c r="B606" s="154"/>
    </row>
    <row r="607" spans="1:2" x14ac:dyDescent="0.25">
      <c r="A607" s="153"/>
      <c r="B607" s="154"/>
    </row>
    <row r="608" spans="1:2" x14ac:dyDescent="0.25">
      <c r="A608" s="153"/>
      <c r="B608" s="154"/>
    </row>
    <row r="609" spans="1:2" x14ac:dyDescent="0.25">
      <c r="A609" s="153"/>
      <c r="B609" s="154"/>
    </row>
    <row r="610" spans="1:2" x14ac:dyDescent="0.25">
      <c r="A610" s="153"/>
      <c r="B610" s="154"/>
    </row>
    <row r="611" spans="1:2" x14ac:dyDescent="0.25">
      <c r="A611" s="155"/>
      <c r="B611" s="156"/>
    </row>
    <row r="612" spans="1:2" ht="15" customHeight="1" x14ac:dyDescent="0.25">
      <c r="A612" s="157" t="s">
        <v>136</v>
      </c>
      <c r="B612" s="158" t="s">
        <v>216</v>
      </c>
    </row>
    <row r="613" spans="1:2" x14ac:dyDescent="0.25">
      <c r="A613" s="159"/>
      <c r="B613" s="160"/>
    </row>
    <row r="614" spans="1:2" x14ac:dyDescent="0.25">
      <c r="A614" s="159"/>
      <c r="B614" s="160"/>
    </row>
    <row r="615" spans="1:2" x14ac:dyDescent="0.25">
      <c r="A615" s="159"/>
      <c r="B615" s="160"/>
    </row>
    <row r="616" spans="1:2" x14ac:dyDescent="0.25">
      <c r="A616" s="159"/>
      <c r="B616" s="160"/>
    </row>
    <row r="617" spans="1:2" x14ac:dyDescent="0.25">
      <c r="A617" s="159"/>
      <c r="B617" s="160"/>
    </row>
    <row r="618" spans="1:2" x14ac:dyDescent="0.25">
      <c r="A618" s="159"/>
      <c r="B618" s="160"/>
    </row>
    <row r="619" spans="1:2" x14ac:dyDescent="0.25">
      <c r="A619" s="161"/>
      <c r="B619" s="162"/>
    </row>
    <row r="620" spans="1:2" ht="15" customHeight="1" x14ac:dyDescent="0.25">
      <c r="A620" s="142" t="s">
        <v>137</v>
      </c>
      <c r="B620" s="143" t="s">
        <v>147</v>
      </c>
    </row>
    <row r="621" spans="1:2" x14ac:dyDescent="0.25">
      <c r="A621" s="144"/>
      <c r="B621" s="145"/>
    </row>
    <row r="622" spans="1:2" x14ac:dyDescent="0.25">
      <c r="A622" s="144"/>
      <c r="B622" s="145"/>
    </row>
    <row r="623" spans="1:2" x14ac:dyDescent="0.25">
      <c r="A623" s="144"/>
      <c r="B623" s="145"/>
    </row>
    <row r="624" spans="1:2" x14ac:dyDescent="0.25">
      <c r="A624" s="144"/>
      <c r="B624" s="145"/>
    </row>
    <row r="625" spans="1:2" x14ac:dyDescent="0.25">
      <c r="A625" s="144"/>
      <c r="B625" s="145"/>
    </row>
    <row r="626" spans="1:2" x14ac:dyDescent="0.25">
      <c r="A626" s="144"/>
      <c r="B626" s="145"/>
    </row>
    <row r="627" spans="1:2" x14ac:dyDescent="0.25">
      <c r="A627" s="146"/>
      <c r="B627" s="147"/>
    </row>
    <row r="628" spans="1:2" ht="15" customHeight="1" x14ac:dyDescent="0.25">
      <c r="A628" s="142" t="s">
        <v>138</v>
      </c>
      <c r="B628" s="143" t="s">
        <v>148</v>
      </c>
    </row>
    <row r="629" spans="1:2" x14ac:dyDescent="0.25">
      <c r="A629" s="144"/>
      <c r="B629" s="145"/>
    </row>
    <row r="630" spans="1:2" x14ac:dyDescent="0.25">
      <c r="A630" s="144"/>
      <c r="B630" s="145"/>
    </row>
    <row r="631" spans="1:2" x14ac:dyDescent="0.25">
      <c r="A631" s="144"/>
      <c r="B631" s="145"/>
    </row>
    <row r="632" spans="1:2" x14ac:dyDescent="0.25">
      <c r="A632" s="144"/>
      <c r="B632" s="145"/>
    </row>
    <row r="633" spans="1:2" x14ac:dyDescent="0.25">
      <c r="A633" s="144"/>
      <c r="B633" s="145"/>
    </row>
    <row r="634" spans="1:2" x14ac:dyDescent="0.25">
      <c r="A634" s="144"/>
      <c r="B634" s="145"/>
    </row>
    <row r="635" spans="1:2" x14ac:dyDescent="0.25">
      <c r="A635" s="146"/>
      <c r="B635" s="147"/>
    </row>
    <row r="636" spans="1:2" ht="15" customHeight="1" x14ac:dyDescent="0.25">
      <c r="A636" s="142" t="s">
        <v>139</v>
      </c>
      <c r="B636" s="143" t="s">
        <v>149</v>
      </c>
    </row>
    <row r="637" spans="1:2" x14ac:dyDescent="0.25">
      <c r="A637" s="144"/>
      <c r="B637" s="145"/>
    </row>
    <row r="638" spans="1:2" x14ac:dyDescent="0.25">
      <c r="A638" s="144"/>
      <c r="B638" s="145"/>
    </row>
    <row r="639" spans="1:2" x14ac:dyDescent="0.25">
      <c r="A639" s="144"/>
      <c r="B639" s="145"/>
    </row>
    <row r="640" spans="1:2" x14ac:dyDescent="0.25">
      <c r="A640" s="144"/>
      <c r="B640" s="145"/>
    </row>
    <row r="641" spans="1:2" x14ac:dyDescent="0.25">
      <c r="A641" s="144"/>
      <c r="B641" s="145"/>
    </row>
    <row r="642" spans="1:2" x14ac:dyDescent="0.25">
      <c r="A642" s="144"/>
      <c r="B642" s="145"/>
    </row>
    <row r="643" spans="1:2" x14ac:dyDescent="0.25">
      <c r="A643" s="146"/>
      <c r="B643" s="147"/>
    </row>
    <row r="644" spans="1:2" ht="15" customHeight="1" x14ac:dyDescent="0.25">
      <c r="A644" s="142" t="s">
        <v>150</v>
      </c>
      <c r="B644" s="143" t="s">
        <v>151</v>
      </c>
    </row>
    <row r="645" spans="1:2" x14ac:dyDescent="0.25">
      <c r="A645" s="144"/>
      <c r="B645" s="145"/>
    </row>
    <row r="646" spans="1:2" x14ac:dyDescent="0.25">
      <c r="A646" s="144"/>
      <c r="B646" s="145"/>
    </row>
    <row r="647" spans="1:2" x14ac:dyDescent="0.25">
      <c r="A647" s="144"/>
      <c r="B647" s="145"/>
    </row>
    <row r="648" spans="1:2" x14ac:dyDescent="0.25">
      <c r="A648" s="144"/>
      <c r="B648" s="145"/>
    </row>
    <row r="649" spans="1:2" x14ac:dyDescent="0.25">
      <c r="A649" s="144"/>
      <c r="B649" s="145"/>
    </row>
    <row r="650" spans="1:2" x14ac:dyDescent="0.25">
      <c r="A650" s="144"/>
      <c r="B650" s="145"/>
    </row>
    <row r="651" spans="1:2" x14ac:dyDescent="0.25">
      <c r="A651" s="146"/>
      <c r="B651" s="147"/>
    </row>
    <row r="652" spans="1:2" ht="15" customHeight="1" x14ac:dyDescent="0.25">
      <c r="A652" s="157" t="s">
        <v>140</v>
      </c>
      <c r="B652" s="158" t="s">
        <v>217</v>
      </c>
    </row>
    <row r="653" spans="1:2" x14ac:dyDescent="0.25">
      <c r="A653" s="159"/>
      <c r="B653" s="160"/>
    </row>
    <row r="654" spans="1:2" x14ac:dyDescent="0.25">
      <c r="A654" s="159"/>
      <c r="B654" s="160"/>
    </row>
    <row r="655" spans="1:2" x14ac:dyDescent="0.25">
      <c r="A655" s="159"/>
      <c r="B655" s="160"/>
    </row>
    <row r="656" spans="1:2" x14ac:dyDescent="0.25">
      <c r="A656" s="159"/>
      <c r="B656" s="160"/>
    </row>
    <row r="657" spans="1:2" x14ac:dyDescent="0.25">
      <c r="A657" s="159"/>
      <c r="B657" s="160"/>
    </row>
    <row r="658" spans="1:2" x14ac:dyDescent="0.25">
      <c r="A658" s="159"/>
      <c r="B658" s="160"/>
    </row>
    <row r="659" spans="1:2" x14ac:dyDescent="0.25">
      <c r="A659" s="161"/>
      <c r="B659" s="162"/>
    </row>
    <row r="660" spans="1:2" ht="15" customHeight="1" x14ac:dyDescent="0.25">
      <c r="A660" s="142" t="s">
        <v>141</v>
      </c>
      <c r="B660" s="143" t="s">
        <v>152</v>
      </c>
    </row>
    <row r="661" spans="1:2" x14ac:dyDescent="0.25">
      <c r="A661" s="144"/>
      <c r="B661" s="145"/>
    </row>
    <row r="662" spans="1:2" x14ac:dyDescent="0.25">
      <c r="A662" s="144"/>
      <c r="B662" s="145"/>
    </row>
    <row r="663" spans="1:2" x14ac:dyDescent="0.25">
      <c r="A663" s="144"/>
      <c r="B663" s="145"/>
    </row>
    <row r="664" spans="1:2" x14ac:dyDescent="0.25">
      <c r="A664" s="144"/>
      <c r="B664" s="145"/>
    </row>
    <row r="665" spans="1:2" x14ac:dyDescent="0.25">
      <c r="A665" s="144"/>
      <c r="B665" s="145"/>
    </row>
    <row r="666" spans="1:2" x14ac:dyDescent="0.25">
      <c r="A666" s="144"/>
      <c r="B666" s="145"/>
    </row>
    <row r="667" spans="1:2" x14ac:dyDescent="0.25">
      <c r="A667" s="146"/>
      <c r="B667" s="147"/>
    </row>
    <row r="668" spans="1:2" ht="15" customHeight="1" x14ac:dyDescent="0.25">
      <c r="A668" s="142" t="s">
        <v>142</v>
      </c>
      <c r="B668" s="143" t="s">
        <v>153</v>
      </c>
    </row>
    <row r="669" spans="1:2" x14ac:dyDescent="0.25">
      <c r="A669" s="144"/>
      <c r="B669" s="145"/>
    </row>
    <row r="670" spans="1:2" x14ac:dyDescent="0.25">
      <c r="A670" s="144"/>
      <c r="B670" s="145"/>
    </row>
    <row r="671" spans="1:2" x14ac:dyDescent="0.25">
      <c r="A671" s="144"/>
      <c r="B671" s="145"/>
    </row>
    <row r="672" spans="1:2" x14ac:dyDescent="0.25">
      <c r="A672" s="144"/>
      <c r="B672" s="145"/>
    </row>
    <row r="673" spans="1:2" x14ac:dyDescent="0.25">
      <c r="A673" s="144"/>
      <c r="B673" s="145"/>
    </row>
    <row r="674" spans="1:2" x14ac:dyDescent="0.25">
      <c r="A674" s="144"/>
      <c r="B674" s="145"/>
    </row>
    <row r="675" spans="1:2" x14ac:dyDescent="0.25">
      <c r="A675" s="146"/>
      <c r="B675" s="147"/>
    </row>
    <row r="676" spans="1:2" ht="15" customHeight="1" x14ac:dyDescent="0.25">
      <c r="A676" s="157" t="s">
        <v>146</v>
      </c>
      <c r="B676" s="158" t="s">
        <v>218</v>
      </c>
    </row>
    <row r="677" spans="1:2" x14ac:dyDescent="0.25">
      <c r="A677" s="159"/>
      <c r="B677" s="160"/>
    </row>
    <row r="678" spans="1:2" x14ac:dyDescent="0.25">
      <c r="A678" s="159"/>
      <c r="B678" s="160"/>
    </row>
    <row r="679" spans="1:2" x14ac:dyDescent="0.25">
      <c r="A679" s="159"/>
      <c r="B679" s="160"/>
    </row>
    <row r="680" spans="1:2" x14ac:dyDescent="0.25">
      <c r="A680" s="159"/>
      <c r="B680" s="160"/>
    </row>
    <row r="681" spans="1:2" x14ac:dyDescent="0.25">
      <c r="A681" s="159"/>
      <c r="B681" s="160"/>
    </row>
    <row r="682" spans="1:2" x14ac:dyDescent="0.25">
      <c r="A682" s="159"/>
      <c r="B682" s="160"/>
    </row>
    <row r="683" spans="1:2" x14ac:dyDescent="0.25">
      <c r="A683" s="161"/>
      <c r="B683" s="162"/>
    </row>
    <row r="684" spans="1:2" ht="15" customHeight="1" x14ac:dyDescent="0.25">
      <c r="A684" s="142" t="s">
        <v>144</v>
      </c>
      <c r="B684" s="143" t="s">
        <v>154</v>
      </c>
    </row>
    <row r="685" spans="1:2" x14ac:dyDescent="0.25">
      <c r="A685" s="144"/>
      <c r="B685" s="145"/>
    </row>
    <row r="686" spans="1:2" x14ac:dyDescent="0.25">
      <c r="A686" s="144"/>
      <c r="B686" s="145"/>
    </row>
    <row r="687" spans="1:2" x14ac:dyDescent="0.25">
      <c r="A687" s="144"/>
      <c r="B687" s="145"/>
    </row>
    <row r="688" spans="1:2" x14ac:dyDescent="0.25">
      <c r="A688" s="144"/>
      <c r="B688" s="145"/>
    </row>
    <row r="689" spans="1:2" x14ac:dyDescent="0.25">
      <c r="A689" s="144"/>
      <c r="B689" s="145"/>
    </row>
    <row r="690" spans="1:2" x14ac:dyDescent="0.25">
      <c r="A690" s="144"/>
      <c r="B690" s="145"/>
    </row>
    <row r="691" spans="1:2" x14ac:dyDescent="0.25">
      <c r="A691" s="146"/>
      <c r="B691" s="147"/>
    </row>
    <row r="692" spans="1:2" ht="15" customHeight="1" x14ac:dyDescent="0.25">
      <c r="A692" s="142" t="s">
        <v>145</v>
      </c>
      <c r="B692" s="143" t="s">
        <v>155</v>
      </c>
    </row>
    <row r="693" spans="1:2" x14ac:dyDescent="0.25">
      <c r="A693" s="144"/>
      <c r="B693" s="145"/>
    </row>
    <row r="694" spans="1:2" x14ac:dyDescent="0.25">
      <c r="A694" s="144"/>
      <c r="B694" s="145"/>
    </row>
    <row r="695" spans="1:2" x14ac:dyDescent="0.25">
      <c r="A695" s="144"/>
      <c r="B695" s="145"/>
    </row>
    <row r="696" spans="1:2" x14ac:dyDescent="0.25">
      <c r="A696" s="144"/>
      <c r="B696" s="145"/>
    </row>
    <row r="697" spans="1:2" x14ac:dyDescent="0.25">
      <c r="A697" s="144"/>
      <c r="B697" s="145"/>
    </row>
    <row r="698" spans="1:2" x14ac:dyDescent="0.25">
      <c r="A698" s="144"/>
      <c r="B698" s="145"/>
    </row>
    <row r="699" spans="1:2" x14ac:dyDescent="0.25">
      <c r="A699" s="146"/>
      <c r="B699" s="147"/>
    </row>
    <row r="700" spans="1:2" ht="15" customHeight="1" x14ac:dyDescent="0.25">
      <c r="A700" s="118" t="s">
        <v>156</v>
      </c>
      <c r="B700" s="119" t="s">
        <v>219</v>
      </c>
    </row>
    <row r="701" spans="1:2" x14ac:dyDescent="0.25">
      <c r="A701" s="120"/>
      <c r="B701" s="121"/>
    </row>
    <row r="702" spans="1:2" x14ac:dyDescent="0.25">
      <c r="A702" s="120"/>
      <c r="B702" s="121"/>
    </row>
    <row r="703" spans="1:2" x14ac:dyDescent="0.25">
      <c r="A703" s="120"/>
      <c r="B703" s="121"/>
    </row>
    <row r="704" spans="1:2" x14ac:dyDescent="0.25">
      <c r="A704" s="120"/>
      <c r="B704" s="121"/>
    </row>
    <row r="705" spans="1:2" x14ac:dyDescent="0.25">
      <c r="A705" s="120"/>
      <c r="B705" s="121"/>
    </row>
    <row r="706" spans="1:2" x14ac:dyDescent="0.25">
      <c r="A706" s="120"/>
      <c r="B706" s="121"/>
    </row>
    <row r="707" spans="1:2" x14ac:dyDescent="0.25">
      <c r="A707" s="122"/>
      <c r="B707" s="123"/>
    </row>
    <row r="708" spans="1:2" ht="15" customHeight="1" x14ac:dyDescent="0.25">
      <c r="A708" s="124" t="s">
        <v>158</v>
      </c>
      <c r="B708" s="125" t="s">
        <v>220</v>
      </c>
    </row>
    <row r="709" spans="1:2" x14ac:dyDescent="0.25">
      <c r="A709" s="126"/>
      <c r="B709" s="127"/>
    </row>
    <row r="710" spans="1:2" x14ac:dyDescent="0.25">
      <c r="A710" s="126"/>
      <c r="B710" s="127"/>
    </row>
    <row r="711" spans="1:2" x14ac:dyDescent="0.25">
      <c r="A711" s="126"/>
      <c r="B711" s="127"/>
    </row>
    <row r="712" spans="1:2" x14ac:dyDescent="0.25">
      <c r="A712" s="126"/>
      <c r="B712" s="127"/>
    </row>
    <row r="713" spans="1:2" x14ac:dyDescent="0.25">
      <c r="A713" s="126"/>
      <c r="B713" s="127"/>
    </row>
    <row r="714" spans="1:2" x14ac:dyDescent="0.25">
      <c r="A714" s="126"/>
      <c r="B714" s="127"/>
    </row>
    <row r="715" spans="1:2" x14ac:dyDescent="0.25">
      <c r="A715" s="128"/>
      <c r="B715" s="129"/>
    </row>
    <row r="716" spans="1:2" ht="15" customHeight="1" x14ac:dyDescent="0.25">
      <c r="A716" s="142" t="s">
        <v>159</v>
      </c>
      <c r="B716" s="143" t="s">
        <v>163</v>
      </c>
    </row>
    <row r="717" spans="1:2" x14ac:dyDescent="0.25">
      <c r="A717" s="144"/>
      <c r="B717" s="145"/>
    </row>
    <row r="718" spans="1:2" x14ac:dyDescent="0.25">
      <c r="A718" s="144"/>
      <c r="B718" s="145"/>
    </row>
    <row r="719" spans="1:2" x14ac:dyDescent="0.25">
      <c r="A719" s="144"/>
      <c r="B719" s="145"/>
    </row>
    <row r="720" spans="1:2" x14ac:dyDescent="0.25">
      <c r="A720" s="144"/>
      <c r="B720" s="145"/>
    </row>
    <row r="721" spans="1:2" x14ac:dyDescent="0.25">
      <c r="A721" s="144"/>
      <c r="B721" s="145"/>
    </row>
    <row r="722" spans="1:2" x14ac:dyDescent="0.25">
      <c r="A722" s="144"/>
      <c r="B722" s="145"/>
    </row>
    <row r="723" spans="1:2" x14ac:dyDescent="0.25">
      <c r="A723" s="146"/>
      <c r="B723" s="147"/>
    </row>
    <row r="724" spans="1:2" ht="15" customHeight="1" x14ac:dyDescent="0.25">
      <c r="A724" s="124" t="s">
        <v>160</v>
      </c>
      <c r="B724" s="125" t="s">
        <v>221</v>
      </c>
    </row>
    <row r="725" spans="1:2" x14ac:dyDescent="0.25">
      <c r="A725" s="126"/>
      <c r="B725" s="127"/>
    </row>
    <row r="726" spans="1:2" x14ac:dyDescent="0.25">
      <c r="A726" s="126"/>
      <c r="B726" s="127"/>
    </row>
    <row r="727" spans="1:2" x14ac:dyDescent="0.25">
      <c r="A727" s="126"/>
      <c r="B727" s="127"/>
    </row>
    <row r="728" spans="1:2" x14ac:dyDescent="0.25">
      <c r="A728" s="126"/>
      <c r="B728" s="127"/>
    </row>
    <row r="729" spans="1:2" x14ac:dyDescent="0.25">
      <c r="A729" s="126"/>
      <c r="B729" s="127"/>
    </row>
    <row r="730" spans="1:2" x14ac:dyDescent="0.25">
      <c r="A730" s="126"/>
      <c r="B730" s="127"/>
    </row>
    <row r="731" spans="1:2" x14ac:dyDescent="0.25">
      <c r="A731" s="128"/>
      <c r="B731" s="129"/>
    </row>
    <row r="732" spans="1:2" ht="15" customHeight="1" x14ac:dyDescent="0.25">
      <c r="A732" s="169" t="s">
        <v>161</v>
      </c>
      <c r="B732" s="170" t="s">
        <v>164</v>
      </c>
    </row>
    <row r="733" spans="1:2" x14ac:dyDescent="0.25">
      <c r="A733" s="171"/>
      <c r="B733" s="172"/>
    </row>
    <row r="734" spans="1:2" x14ac:dyDescent="0.25">
      <c r="A734" s="171"/>
      <c r="B734" s="172"/>
    </row>
    <row r="735" spans="1:2" x14ac:dyDescent="0.25">
      <c r="A735" s="171"/>
      <c r="B735" s="172"/>
    </row>
    <row r="736" spans="1:2" x14ac:dyDescent="0.25">
      <c r="A736" s="171"/>
      <c r="B736" s="172"/>
    </row>
    <row r="737" spans="1:2" x14ac:dyDescent="0.25">
      <c r="A737" s="171"/>
      <c r="B737" s="172"/>
    </row>
    <row r="738" spans="1:2" x14ac:dyDescent="0.25">
      <c r="A738" s="171"/>
      <c r="B738" s="172"/>
    </row>
    <row r="739" spans="1:2" x14ac:dyDescent="0.25">
      <c r="A739" s="173"/>
      <c r="B739" s="174"/>
    </row>
    <row r="740" spans="1:2" ht="15" customHeight="1" x14ac:dyDescent="0.25">
      <c r="A740" s="169" t="s">
        <v>162</v>
      </c>
      <c r="B740" s="170" t="s">
        <v>165</v>
      </c>
    </row>
    <row r="741" spans="1:2" x14ac:dyDescent="0.25">
      <c r="A741" s="171"/>
      <c r="B741" s="172"/>
    </row>
    <row r="742" spans="1:2" x14ac:dyDescent="0.25">
      <c r="A742" s="171"/>
      <c r="B742" s="172"/>
    </row>
    <row r="743" spans="1:2" x14ac:dyDescent="0.25">
      <c r="A743" s="171"/>
      <c r="B743" s="172"/>
    </row>
    <row r="744" spans="1:2" x14ac:dyDescent="0.25">
      <c r="A744" s="171"/>
      <c r="B744" s="172"/>
    </row>
    <row r="745" spans="1:2" x14ac:dyDescent="0.25">
      <c r="A745" s="171"/>
      <c r="B745" s="172"/>
    </row>
    <row r="746" spans="1:2" x14ac:dyDescent="0.25">
      <c r="A746" s="171"/>
      <c r="B746" s="172"/>
    </row>
    <row r="747" spans="1:2" x14ac:dyDescent="0.25">
      <c r="A747" s="173"/>
      <c r="B747" s="174"/>
    </row>
    <row r="748" spans="1:2" ht="15" customHeight="1" x14ac:dyDescent="0.25">
      <c r="A748" s="151" t="s">
        <v>167</v>
      </c>
      <c r="B748" s="152" t="s">
        <v>166</v>
      </c>
    </row>
    <row r="749" spans="1:2" x14ac:dyDescent="0.25">
      <c r="A749" s="153"/>
      <c r="B749" s="154"/>
    </row>
    <row r="750" spans="1:2" x14ac:dyDescent="0.25">
      <c r="A750" s="153"/>
      <c r="B750" s="154"/>
    </row>
    <row r="751" spans="1:2" x14ac:dyDescent="0.25">
      <c r="A751" s="153"/>
      <c r="B751" s="154"/>
    </row>
    <row r="752" spans="1:2" x14ac:dyDescent="0.25">
      <c r="A752" s="153"/>
      <c r="B752" s="154"/>
    </row>
    <row r="753" spans="1:2" x14ac:dyDescent="0.25">
      <c r="A753" s="153"/>
      <c r="B753" s="154"/>
    </row>
    <row r="754" spans="1:2" x14ac:dyDescent="0.25">
      <c r="A754" s="153"/>
      <c r="B754" s="154"/>
    </row>
    <row r="755" spans="1:2" x14ac:dyDescent="0.25">
      <c r="A755" s="155"/>
      <c r="B755" s="156"/>
    </row>
    <row r="756" spans="1:2" ht="15" customHeight="1" x14ac:dyDescent="0.25">
      <c r="A756" s="169" t="s">
        <v>168</v>
      </c>
      <c r="B756" s="170" t="s">
        <v>169</v>
      </c>
    </row>
    <row r="757" spans="1:2" x14ac:dyDescent="0.25">
      <c r="A757" s="171"/>
      <c r="B757" s="172"/>
    </row>
    <row r="758" spans="1:2" x14ac:dyDescent="0.25">
      <c r="A758" s="171"/>
      <c r="B758" s="172"/>
    </row>
    <row r="759" spans="1:2" x14ac:dyDescent="0.25">
      <c r="A759" s="171"/>
      <c r="B759" s="172"/>
    </row>
    <row r="760" spans="1:2" x14ac:dyDescent="0.25">
      <c r="A760" s="171"/>
      <c r="B760" s="172"/>
    </row>
    <row r="761" spans="1:2" x14ac:dyDescent="0.25">
      <c r="A761" s="171"/>
      <c r="B761" s="172"/>
    </row>
    <row r="762" spans="1:2" x14ac:dyDescent="0.25">
      <c r="A762" s="171"/>
      <c r="B762" s="172"/>
    </row>
    <row r="763" spans="1:2" x14ac:dyDescent="0.25">
      <c r="A763" s="173"/>
      <c r="B763" s="174"/>
    </row>
    <row r="764" spans="1:2" ht="15" customHeight="1" x14ac:dyDescent="0.25">
      <c r="A764" s="169" t="s">
        <v>171</v>
      </c>
      <c r="B764" s="170" t="s">
        <v>174</v>
      </c>
    </row>
    <row r="765" spans="1:2" x14ac:dyDescent="0.25">
      <c r="A765" s="171"/>
      <c r="B765" s="172"/>
    </row>
    <row r="766" spans="1:2" x14ac:dyDescent="0.25">
      <c r="A766" s="171"/>
      <c r="B766" s="172"/>
    </row>
    <row r="767" spans="1:2" x14ac:dyDescent="0.25">
      <c r="A767" s="171"/>
      <c r="B767" s="172"/>
    </row>
    <row r="768" spans="1:2" x14ac:dyDescent="0.25">
      <c r="A768" s="171"/>
      <c r="B768" s="172"/>
    </row>
    <row r="769" spans="1:2" x14ac:dyDescent="0.25">
      <c r="A769" s="171"/>
      <c r="B769" s="172"/>
    </row>
    <row r="770" spans="1:2" x14ac:dyDescent="0.25">
      <c r="A770" s="171"/>
      <c r="B770" s="172"/>
    </row>
    <row r="771" spans="1:2" x14ac:dyDescent="0.25">
      <c r="A771" s="173"/>
      <c r="B771" s="174"/>
    </row>
    <row r="772" spans="1:2" ht="15" customHeight="1" x14ac:dyDescent="0.25">
      <c r="A772" s="169" t="s">
        <v>172</v>
      </c>
      <c r="B772" s="170" t="s">
        <v>175</v>
      </c>
    </row>
    <row r="773" spans="1:2" x14ac:dyDescent="0.25">
      <c r="A773" s="171"/>
      <c r="B773" s="172"/>
    </row>
    <row r="774" spans="1:2" x14ac:dyDescent="0.25">
      <c r="A774" s="171"/>
      <c r="B774" s="172"/>
    </row>
    <row r="775" spans="1:2" x14ac:dyDescent="0.25">
      <c r="A775" s="171"/>
      <c r="B775" s="172"/>
    </row>
    <row r="776" spans="1:2" x14ac:dyDescent="0.25">
      <c r="A776" s="171"/>
      <c r="B776" s="172"/>
    </row>
    <row r="777" spans="1:2" x14ac:dyDescent="0.25">
      <c r="A777" s="171"/>
      <c r="B777" s="172"/>
    </row>
    <row r="778" spans="1:2" x14ac:dyDescent="0.25">
      <c r="A778" s="171"/>
      <c r="B778" s="172"/>
    </row>
    <row r="779" spans="1:2" x14ac:dyDescent="0.25">
      <c r="A779" s="173"/>
      <c r="B779" s="174"/>
    </row>
    <row r="780" spans="1:2" ht="15" customHeight="1" x14ac:dyDescent="0.25">
      <c r="A780" s="169" t="s">
        <v>173</v>
      </c>
      <c r="B780" s="170" t="s">
        <v>243</v>
      </c>
    </row>
    <row r="781" spans="1:2" x14ac:dyDescent="0.25">
      <c r="A781" s="171"/>
      <c r="B781" s="172"/>
    </row>
    <row r="782" spans="1:2" x14ac:dyDescent="0.25">
      <c r="A782" s="171"/>
      <c r="B782" s="172"/>
    </row>
    <row r="783" spans="1:2" x14ac:dyDescent="0.25">
      <c r="A783" s="171"/>
      <c r="B783" s="172"/>
    </row>
    <row r="784" spans="1:2" x14ac:dyDescent="0.25">
      <c r="A784" s="171"/>
      <c r="B784" s="172"/>
    </row>
    <row r="785" spans="1:2" x14ac:dyDescent="0.25">
      <c r="A785" s="171"/>
      <c r="B785" s="172"/>
    </row>
    <row r="786" spans="1:2" x14ac:dyDescent="0.25">
      <c r="A786" s="171"/>
      <c r="B786" s="172"/>
    </row>
    <row r="787" spans="1:2" x14ac:dyDescent="0.25">
      <c r="A787" s="173"/>
      <c r="B787" s="174"/>
    </row>
    <row r="788" spans="1:2" ht="15" customHeight="1" x14ac:dyDescent="0.25">
      <c r="A788" s="169" t="s">
        <v>173</v>
      </c>
      <c r="B788" s="170" t="s">
        <v>176</v>
      </c>
    </row>
    <row r="789" spans="1:2" x14ac:dyDescent="0.25">
      <c r="A789" s="171"/>
      <c r="B789" s="172"/>
    </row>
    <row r="790" spans="1:2" x14ac:dyDescent="0.25">
      <c r="A790" s="171"/>
      <c r="B790" s="172"/>
    </row>
    <row r="791" spans="1:2" x14ac:dyDescent="0.25">
      <c r="A791" s="171"/>
      <c r="B791" s="172"/>
    </row>
    <row r="792" spans="1:2" x14ac:dyDescent="0.25">
      <c r="A792" s="171"/>
      <c r="B792" s="172"/>
    </row>
    <row r="793" spans="1:2" x14ac:dyDescent="0.25">
      <c r="A793" s="171"/>
      <c r="B793" s="172"/>
    </row>
    <row r="794" spans="1:2" x14ac:dyDescent="0.25">
      <c r="A794" s="171"/>
      <c r="B794" s="172"/>
    </row>
    <row r="795" spans="1:2" x14ac:dyDescent="0.25">
      <c r="A795" s="173"/>
      <c r="B795" s="174"/>
    </row>
    <row r="796" spans="1:2" ht="15" customHeight="1" x14ac:dyDescent="0.25">
      <c r="A796" s="118" t="s">
        <v>177</v>
      </c>
      <c r="B796" s="119" t="s">
        <v>182</v>
      </c>
    </row>
    <row r="797" spans="1:2" x14ac:dyDescent="0.25">
      <c r="A797" s="120"/>
      <c r="B797" s="121"/>
    </row>
    <row r="798" spans="1:2" x14ac:dyDescent="0.25">
      <c r="A798" s="120"/>
      <c r="B798" s="121"/>
    </row>
    <row r="799" spans="1:2" x14ac:dyDescent="0.25">
      <c r="A799" s="120"/>
      <c r="B799" s="121"/>
    </row>
    <row r="800" spans="1:2" x14ac:dyDescent="0.25">
      <c r="A800" s="120"/>
      <c r="B800" s="121"/>
    </row>
    <row r="801" spans="1:2" x14ac:dyDescent="0.25">
      <c r="A801" s="120"/>
      <c r="B801" s="121"/>
    </row>
    <row r="802" spans="1:2" x14ac:dyDescent="0.25">
      <c r="A802" s="120"/>
      <c r="B802" s="121"/>
    </row>
    <row r="803" spans="1:2" x14ac:dyDescent="0.25">
      <c r="A803" s="122"/>
      <c r="B803" s="123"/>
    </row>
    <row r="804" spans="1:2" ht="15" customHeight="1" x14ac:dyDescent="0.25">
      <c r="A804" s="169" t="s">
        <v>178</v>
      </c>
      <c r="B804" s="170" t="s">
        <v>223</v>
      </c>
    </row>
    <row r="805" spans="1:2" x14ac:dyDescent="0.25">
      <c r="A805" s="171"/>
      <c r="B805" s="172"/>
    </row>
    <row r="806" spans="1:2" x14ac:dyDescent="0.25">
      <c r="A806" s="171"/>
      <c r="B806" s="172"/>
    </row>
    <row r="807" spans="1:2" x14ac:dyDescent="0.25">
      <c r="A807" s="171"/>
      <c r="B807" s="172"/>
    </row>
    <row r="808" spans="1:2" x14ac:dyDescent="0.25">
      <c r="A808" s="171"/>
      <c r="B808" s="172"/>
    </row>
    <row r="809" spans="1:2" x14ac:dyDescent="0.25">
      <c r="A809" s="171"/>
      <c r="B809" s="172"/>
    </row>
    <row r="810" spans="1:2" x14ac:dyDescent="0.25">
      <c r="A810" s="171"/>
      <c r="B810" s="172"/>
    </row>
    <row r="811" spans="1:2" x14ac:dyDescent="0.25">
      <c r="A811" s="173"/>
      <c r="B811" s="174"/>
    </row>
    <row r="812" spans="1:2" ht="15" customHeight="1" x14ac:dyDescent="0.25">
      <c r="A812" s="169" t="s">
        <v>179</v>
      </c>
      <c r="B812" s="170" t="s">
        <v>224</v>
      </c>
    </row>
    <row r="813" spans="1:2" x14ac:dyDescent="0.25">
      <c r="A813" s="171"/>
      <c r="B813" s="172"/>
    </row>
    <row r="814" spans="1:2" x14ac:dyDescent="0.25">
      <c r="A814" s="171"/>
      <c r="B814" s="172"/>
    </row>
    <row r="815" spans="1:2" x14ac:dyDescent="0.25">
      <c r="A815" s="171"/>
      <c r="B815" s="172"/>
    </row>
    <row r="816" spans="1:2" x14ac:dyDescent="0.25">
      <c r="A816" s="171"/>
      <c r="B816" s="172"/>
    </row>
    <row r="817" spans="1:2" x14ac:dyDescent="0.25">
      <c r="A817" s="171"/>
      <c r="B817" s="172"/>
    </row>
    <row r="818" spans="1:2" x14ac:dyDescent="0.25">
      <c r="A818" s="171"/>
      <c r="B818" s="172"/>
    </row>
    <row r="819" spans="1:2" x14ac:dyDescent="0.25">
      <c r="A819" s="173"/>
      <c r="B819" s="174"/>
    </row>
    <row r="820" spans="1:2" ht="15" customHeight="1" x14ac:dyDescent="0.25">
      <c r="A820" s="169" t="s">
        <v>180</v>
      </c>
      <c r="B820" s="170" t="s">
        <v>225</v>
      </c>
    </row>
    <row r="821" spans="1:2" x14ac:dyDescent="0.25">
      <c r="A821" s="171"/>
      <c r="B821" s="172"/>
    </row>
    <row r="822" spans="1:2" x14ac:dyDescent="0.25">
      <c r="A822" s="171"/>
      <c r="B822" s="172"/>
    </row>
    <row r="823" spans="1:2" x14ac:dyDescent="0.25">
      <c r="A823" s="171"/>
      <c r="B823" s="172"/>
    </row>
    <row r="824" spans="1:2" x14ac:dyDescent="0.25">
      <c r="A824" s="171"/>
      <c r="B824" s="172"/>
    </row>
    <row r="825" spans="1:2" x14ac:dyDescent="0.25">
      <c r="A825" s="171"/>
      <c r="B825" s="172"/>
    </row>
    <row r="826" spans="1:2" x14ac:dyDescent="0.25">
      <c r="A826" s="171"/>
      <c r="B826" s="172"/>
    </row>
    <row r="827" spans="1:2" x14ac:dyDescent="0.25">
      <c r="A827" s="173"/>
      <c r="B827" s="174"/>
    </row>
    <row r="828" spans="1:2" ht="15" customHeight="1" x14ac:dyDescent="0.25">
      <c r="A828" s="169" t="s">
        <v>181</v>
      </c>
      <c r="B828" s="170" t="s">
        <v>226</v>
      </c>
    </row>
    <row r="829" spans="1:2" x14ac:dyDescent="0.25">
      <c r="A829" s="171"/>
      <c r="B829" s="172"/>
    </row>
    <row r="830" spans="1:2" x14ac:dyDescent="0.25">
      <c r="A830" s="171"/>
      <c r="B830" s="172"/>
    </row>
    <row r="831" spans="1:2" x14ac:dyDescent="0.25">
      <c r="A831" s="171"/>
      <c r="B831" s="172"/>
    </row>
    <row r="832" spans="1:2" x14ac:dyDescent="0.25">
      <c r="A832" s="171"/>
      <c r="B832" s="172"/>
    </row>
    <row r="833" spans="1:2" x14ac:dyDescent="0.25">
      <c r="A833" s="171"/>
      <c r="B833" s="172"/>
    </row>
    <row r="834" spans="1:2" x14ac:dyDescent="0.25">
      <c r="A834" s="171"/>
      <c r="B834" s="172"/>
    </row>
    <row r="835" spans="1:2" x14ac:dyDescent="0.25">
      <c r="A835" s="173"/>
      <c r="B835" s="174"/>
    </row>
    <row r="836" spans="1:2" ht="15" customHeight="1" x14ac:dyDescent="0.25">
      <c r="A836" s="169" t="s">
        <v>181</v>
      </c>
      <c r="B836" s="170" t="s">
        <v>223</v>
      </c>
    </row>
    <row r="837" spans="1:2" x14ac:dyDescent="0.25">
      <c r="A837" s="171"/>
      <c r="B837" s="172"/>
    </row>
    <row r="838" spans="1:2" x14ac:dyDescent="0.25">
      <c r="A838" s="171"/>
      <c r="B838" s="172"/>
    </row>
    <row r="839" spans="1:2" x14ac:dyDescent="0.25">
      <c r="A839" s="171"/>
      <c r="B839" s="172"/>
    </row>
    <row r="840" spans="1:2" x14ac:dyDescent="0.25">
      <c r="A840" s="171"/>
      <c r="B840" s="172"/>
    </row>
    <row r="841" spans="1:2" x14ac:dyDescent="0.25">
      <c r="A841" s="171"/>
      <c r="B841" s="172"/>
    </row>
    <row r="842" spans="1:2" x14ac:dyDescent="0.25">
      <c r="A842" s="171"/>
      <c r="B842" s="172"/>
    </row>
    <row r="843" spans="1:2" x14ac:dyDescent="0.25">
      <c r="A843" s="173"/>
      <c r="B843" s="174"/>
    </row>
    <row r="844" spans="1:2" ht="15" customHeight="1" x14ac:dyDescent="0.25">
      <c r="A844" s="169" t="s">
        <v>181</v>
      </c>
      <c r="B844" s="170" t="s">
        <v>227</v>
      </c>
    </row>
    <row r="845" spans="1:2" x14ac:dyDescent="0.25">
      <c r="A845" s="171"/>
      <c r="B845" s="172"/>
    </row>
    <row r="846" spans="1:2" x14ac:dyDescent="0.25">
      <c r="A846" s="171"/>
      <c r="B846" s="172"/>
    </row>
    <row r="847" spans="1:2" x14ac:dyDescent="0.25">
      <c r="A847" s="171"/>
      <c r="B847" s="172"/>
    </row>
    <row r="848" spans="1:2" x14ac:dyDescent="0.25">
      <c r="A848" s="171"/>
      <c r="B848" s="172"/>
    </row>
    <row r="849" spans="1:2" x14ac:dyDescent="0.25">
      <c r="A849" s="171"/>
      <c r="B849" s="172"/>
    </row>
    <row r="850" spans="1:2" x14ac:dyDescent="0.25">
      <c r="A850" s="171"/>
      <c r="B850" s="172"/>
    </row>
    <row r="851" spans="1:2" x14ac:dyDescent="0.25">
      <c r="A851" s="173"/>
      <c r="B851" s="174"/>
    </row>
    <row r="852" spans="1:2" ht="15" customHeight="1" x14ac:dyDescent="0.25">
      <c r="A852" s="169" t="s">
        <v>181</v>
      </c>
      <c r="B852" s="170" t="s">
        <v>246</v>
      </c>
    </row>
    <row r="853" spans="1:2" x14ac:dyDescent="0.25">
      <c r="A853" s="171"/>
      <c r="B853" s="172"/>
    </row>
    <row r="854" spans="1:2" x14ac:dyDescent="0.25">
      <c r="A854" s="171"/>
      <c r="B854" s="172"/>
    </row>
    <row r="855" spans="1:2" x14ac:dyDescent="0.25">
      <c r="A855" s="171"/>
      <c r="B855" s="172"/>
    </row>
    <row r="856" spans="1:2" x14ac:dyDescent="0.25">
      <c r="A856" s="171"/>
      <c r="B856" s="172"/>
    </row>
    <row r="857" spans="1:2" x14ac:dyDescent="0.25">
      <c r="A857" s="171"/>
      <c r="B857" s="172"/>
    </row>
    <row r="858" spans="1:2" x14ac:dyDescent="0.25">
      <c r="A858" s="171"/>
      <c r="B858" s="172"/>
    </row>
    <row r="859" spans="1:2" x14ac:dyDescent="0.25">
      <c r="A859" s="173"/>
      <c r="B859" s="1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2016-07-20T11:55:40Z</dcterms:modified>
</cp:coreProperties>
</file>